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3395" windowHeight="9465" tabRatio="819" firstSheet="1" activeTab="3"/>
  </bookViews>
  <sheets>
    <sheet name="Záradék" sheetId="1" r:id="rId1"/>
    <sheet name="Összesítő" sheetId="2" r:id="rId2"/>
    <sheet name="Zsaluzás és állványozás" sheetId="3" r:id="rId3"/>
    <sheet name="Bádogozás" sheetId="4" r:id="rId4"/>
    <sheet name="Fa- és műanyag szerkezet" sheetId="5" r:id="rId5"/>
    <sheet name="Felületképzés" sheetId="6" r:id="rId6"/>
    <sheet name="Szigetelés" sheetId="7" r:id="rId7"/>
    <sheet name="Napelemes rendszer" sheetId="8" r:id="rId8"/>
    <sheet name="Járulékos költségek" sheetId="9" r:id="rId9"/>
    <sheet name="Egyéb" sheetId="10" r:id="rId10"/>
  </sheets>
  <definedNames/>
  <calcPr fullCalcOnLoad="1"/>
</workbook>
</file>

<file path=xl/sharedStrings.xml><?xml version="1.0" encoding="utf-8"?>
<sst xmlns="http://schemas.openxmlformats.org/spreadsheetml/2006/main" count="313" uniqueCount="187">
  <si>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</si>
  <si>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</si>
  <si>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</si>
  <si>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</si>
  <si>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</si>
  <si>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</si>
  <si>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</si>
  <si>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</si>
  <si>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</si>
  <si>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</si>
  <si>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</si>
  <si>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</si>
  <si>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</si>
  <si>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</si>
  <si>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</si>
  <si>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</si>
  <si>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43-000-1</t>
  </si>
  <si>
    <t>m</t>
  </si>
  <si>
    <t>43-000-5</t>
  </si>
  <si>
    <t>43-002-1.7-0140004</t>
  </si>
  <si>
    <t>43-002-11.6-0140604</t>
  </si>
  <si>
    <t>Bádogozás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</si>
  <si>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</si>
  <si>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</si>
  <si>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</si>
  <si>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</si>
  <si>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</si>
  <si>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</si>
  <si>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</si>
  <si>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</si>
  <si>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</si>
  <si>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</si>
  <si>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</si>
  <si>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Rácsok, korlátok, kerítések bontása, ablakrács</t>
  </si>
  <si>
    <t>45-004-4.1-0990115</t>
  </si>
  <si>
    <t>47-000-1.21.4.1.1-0418383</t>
  </si>
  <si>
    <t>47-011-15.1.1.1-0151171</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</si>
  <si>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</si>
  <si>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Felületképzés</t>
  </si>
  <si>
    <t>48-005-1.41.1.1-0414954</t>
  </si>
  <si>
    <t>48-005-1.92.2-0417212</t>
  </si>
  <si>
    <t>48-010-1.1.2.1-0113594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</si>
  <si>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</si>
  <si>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</si>
  <si>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</si>
  <si>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</si>
  <si>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</si>
  <si>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</si>
  <si>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</si>
  <si>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</si>
  <si>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</si>
  <si>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</si>
  <si>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</si>
  <si>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</si>
  <si>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</si>
  <si>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 Szám         :.............           </t>
  </si>
  <si>
    <t xml:space="preserve"> KSH besorolás:.....................   </t>
  </si>
  <si>
    <t xml:space="preserve">A munka leírása:                       </t>
  </si>
  <si>
    <t xml:space="preserve"> Készítette   :.....................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</si>
  <si>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</si>
  <si>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</si>
  <si>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</si>
  <si>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</si>
  <si>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</si>
  <si>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</si>
  <si>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</si>
  <si>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</si>
  <si>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</si>
  <si>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</si>
  <si>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</si>
  <si>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</si>
  <si>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44-028-3.2.1</t>
  </si>
  <si>
    <t>Járulékos költségek</t>
  </si>
  <si>
    <t>90-006</t>
  </si>
  <si>
    <t>Összesen</t>
  </si>
  <si>
    <t>44-012-1.1.1.5-0000015</t>
  </si>
  <si>
    <t>48-005-1.2.1-0092221</t>
  </si>
  <si>
    <t>Csapadékvíz elleni szigetelés; Hajlaték elhelyezése faltőben, expandált polisztirolhab (EPS), poliuretánhab (PUR és PIR) vagy kőzetgyapot anyagú hajlaték ROCKWOOL Rockfall attikaék 1000/100/60</t>
  </si>
  <si>
    <t>62-001-5.1</t>
  </si>
  <si>
    <t>43-000-8</t>
  </si>
  <si>
    <t>fm</t>
  </si>
  <si>
    <t>K</t>
  </si>
  <si>
    <t>36-004-1.1.2.1.2-0515700</t>
  </si>
  <si>
    <t>36-007-9.2-0415421</t>
  </si>
  <si>
    <t>Falfedések egy vagy két vízorros, hajlatbádog bontása, 30 cm kiterített szélességig</t>
  </si>
  <si>
    <t>Bontási munkák</t>
  </si>
  <si>
    <t>Felületképzés, nyílás javítási munkák</t>
  </si>
  <si>
    <t>ABLAKOK LISTÁJA</t>
  </si>
  <si>
    <t>36-001-1.2.1-0600030</t>
  </si>
  <si>
    <t>12-100-1-0000001</t>
  </si>
  <si>
    <t>45-000-3.10</t>
  </si>
  <si>
    <t>71-013-90-1000001</t>
  </si>
  <si>
    <t>48-005-1.66.1-0133142</t>
  </si>
  <si>
    <t>m3</t>
  </si>
  <si>
    <t>21-001-6.1</t>
  </si>
  <si>
    <t>Bozót- és cserjeirtás, tövek átmérője 4 cm-ig</t>
  </si>
  <si>
    <t>44-000-1.3</t>
  </si>
  <si>
    <t>44-000-1.4</t>
  </si>
  <si>
    <t>Vakolatjavítás belső oldali káváknál, felület előkészítése, glettelés, diszperziós kötőanyagú glettel, vakolt felületen, tagolatlan felületen Caparol Akkordspachtel Fein paszta formájú, diszperziós kötőanyagú beltéri glettanyag, fehér</t>
  </si>
  <si>
    <t>AB-01 konszignáció szerint készül:</t>
  </si>
  <si>
    <t>AB-02 konszignáció szerint készül:</t>
  </si>
  <si>
    <t>Névleges méret: 1,80x2,45</t>
  </si>
  <si>
    <t>AB-03 konszignáció szerint készül:</t>
  </si>
  <si>
    <t>AB-04 konszignáció szerint készül:</t>
  </si>
  <si>
    <t>AB-05 konszignáció szerint készül:</t>
  </si>
  <si>
    <t>AB-06 konszignáció szerint készül:</t>
  </si>
  <si>
    <t>AB-07 konszignáció szerint készül:</t>
  </si>
  <si>
    <t>Névleges méret: 3,45x2,45</t>
  </si>
  <si>
    <t>AJ-01 konszignáció szerint készül:</t>
  </si>
  <si>
    <t>Kétszárnyú, középen osztott műanyag kültéri nyílászáró, tömítés nélkül (kemény műanyag könyöklővel és párkánnyal szerelvényezve, finombeállítással), kétszárnyú középen nyíló ablak, alsó osztása stadúr betétes, felül nyíló és bukó-nyíló vasalattal</t>
  </si>
  <si>
    <t>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t>
  </si>
  <si>
    <t>75-061-1.1.5.4.2-0121718</t>
  </si>
  <si>
    <t>75-061-1</t>
  </si>
  <si>
    <t>Kétszárnyú műanyag kültéri nyílászáró, tömítés nélkül (kemény műanyag könyöklővel és párkánnyal szerelvényezve, finombeállítással), kétszárnyú középen nyíló ablak, bukó-nyíló vasalattal</t>
  </si>
  <si>
    <t>Névleges méret: 2,20x1,50</t>
  </si>
  <si>
    <t>Névleges méret: 3,45x1,50</t>
  </si>
  <si>
    <t>3 mezőre osztott műanyag kültéri nyílászáró, tömítés nélkül (kemény műanyag könyöklővel és párkánnyal szerelvényezve, finombeállítással), hosszában 1/3-1/3 arányban osztott ablakok, a középső rész bukó-nyíló vasalattal, a két szélső rész fix üvegezéssel készül</t>
  </si>
  <si>
    <t>8 mezőre osztott műanyag kültéri nyílászáró, tömítés nélkül (kemény műanyag könyöklővel és párkánnyal szerelvényezve, finombeállítással), középen osztott ablakok, alsó osztás mindenhol stadúr betétes, felül a középső két ablakos rész bukó-nyíló vasalattal, két szélső ablakos rész fix üvegezéssel készül</t>
  </si>
  <si>
    <t>6 mezőre osztott műanyag kültéri nyílászáró, tömítés nélkül (kemény műanyag könyöklővel és párkánnyal szerelvényezve, finombeállítással), középen osztott egyszárnyú ajtó és ablak, alsó osztás stadúr betétes, ajtó 90/210 cm-es nyíló vasalattal+35 cm-es fix felülvilágítóval, középső ablak rész fix üvegezéssel, jobb oldali ablak rész bukó-nyíló vasalattal készül</t>
  </si>
  <si>
    <t>Névleges méret: 2,21x2,60</t>
  </si>
  <si>
    <t>+ÁFA</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</si>
  <si>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</si>
  <si>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48-005-1.5.1.1-0095512</t>
  </si>
  <si>
    <t>48-007-11.1.2.1</t>
  </si>
  <si>
    <t>48-007-21.11.1-0113286</t>
  </si>
  <si>
    <t>Csapadékvíz elleni szigetelés; Tetőszigetelés rétegeinek leterhelése, 5 cm mosott, osztályozott, 16/32 szemcseméretű kaviccsal Osztályozott kavics, OK 16/32 P-TT, Nyékládháza</t>
  </si>
  <si>
    <t>48-010-1.6.2.2-0092695</t>
  </si>
  <si>
    <t>MH EK KRI Balatonfüred</t>
  </si>
  <si>
    <t>8230 Balatonfüred, Szabadság utca 5 D (hrsz. 360/2)</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</si>
  <si>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</si>
  <si>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Napelemes rendszer hálózati engedélyes (E-On) általi átvétele, ad-vesz mérő beüzemelése, mérési jegyzőkönyvek, próbaüzem, átadás-átvételi dokumentáció készítése</t>
  </si>
  <si>
    <t>GYÁRTÁS ELŐTT A MÉRETEK A HELYSZÍNEN ELLENŐRIZENDŐK!</t>
  </si>
  <si>
    <t>36-011-7-0418401</t>
  </si>
  <si>
    <t>Üvegszövet háló beágyazása, függőleges, vízszintes,  ferde vagy íves felületen, Capatect Pulverkleber 190 ragasztó és beágyazó anyag, fehér vagy műszakilag ezzel egyenértékű</t>
  </si>
  <si>
    <t>Beton vagy bazaltbeton járdalap bontása, homokos kavicságyazattal, földkitermeléssel</t>
  </si>
  <si>
    <t>31-051-1.1-0112140</t>
  </si>
  <si>
    <t>Járdakészítés betonból, 8 cm vastagságig, tükörkiemeléssel, 8 cm kavicságyazattal, szegéllyel, zsaluzattal, X0b(H) környezeti osztályú, kissé képlékeny konzisztenciájú betonból, saját levében simítva C12/15 - X0b(H) kissé képlékeny kavicsbeton keverék CEM 32,5 pc. Dmax = 16 mm, m = 5,5 finomsági modulussal</t>
  </si>
  <si>
    <t>Szalagfüggönyök leszerelése és nyílászáró csere után visszaszerelése, Kézi működtetésű szalagfüggöny, lamellák karnissal beépítve, egyéb szükséges anyag pótlással.</t>
  </si>
  <si>
    <t>Felvonulási költség, munkaterület elkerítése mobilkerítéssel</t>
  </si>
  <si>
    <t>12-011-1.1-0025001</t>
  </si>
  <si>
    <t>Mobil WC bérleti díj elszámolása, szállítással, heti karbantartással Mobil W.C. bérleti díj/hó</t>
  </si>
  <si>
    <t xml:space="preserve"> Kelt:      2017 év...........hó...nap </t>
  </si>
  <si>
    <t xml:space="preserve"> Teljesítés:2017 év...........hó...nap </t>
  </si>
  <si>
    <t>Függőereszcsatorna ÓVATOS bontása, 50 cm kiterített szélességig</t>
  </si>
  <si>
    <t>Lefolyó csatorna ÓVATOS bontása 50 cm kiterített szélességig</t>
  </si>
  <si>
    <t>Függőereszcsatorna szerelése kiegészítő idomokkal, szerelvényekkel együtt, félkörszelvényű, bármilyen kiterített szélességben, horganyzott acéllemezből Függőereszcsatorna Ha 0,55, félkör szelvényű, Ksz: 50 cm</t>
  </si>
  <si>
    <t>Lefolyócső szerelése kiegészítő idomokkal, szerelvényekkel együtt, kör keresztmetszettel, bármilyen kiterített szélességgel, horganyzott acéllemezből Horganyzott lefolyócső Ha 0,55, körszelvényű, Ksz: 50 cm</t>
  </si>
  <si>
    <t>43-003-10.1.3.2-0149658</t>
  </si>
  <si>
    <t>Kétvízorros falfedés, egyenesvonalú kivitelben, bevonatos alumínium lemezből, 51-100 cm kiterített szélességig, Kétvízorros fallefedés PREFALZ® alumínium szalagból stukkó felülettel, 0,7 mm vtg., Ksz: 75 cm, porszórt kivitelben, rögzítésekkel és kiegészítőkkel együtt szerelve vagy ezzel egyenértékű</t>
  </si>
  <si>
    <r>
      <t>Műanyag nyílászáró szerkezetek ÓVATOS bontása, ajtó, ablak vagy kapu, 4,01-6,00 m</t>
    </r>
    <r>
      <rPr>
        <vertAlign val="superscript"/>
        <sz val="10"/>
        <color indexed="8"/>
        <rFont val="Times New Roman CE"/>
        <family val="0"/>
      </rPr>
      <t>2</t>
    </r>
    <r>
      <rPr>
        <sz val="10"/>
        <color indexed="8"/>
        <rFont val="Times New Roman CE"/>
        <family val="0"/>
      </rPr>
      <t xml:space="preserve"> között</t>
    </r>
  </si>
  <si>
    <r>
      <t>Műanyag nyílászáró szerkezetek ÓVATOS bontása, ajtó, ablak vagy kapu, 6,01 m</t>
    </r>
    <r>
      <rPr>
        <vertAlign val="superscript"/>
        <sz val="10"/>
        <color indexed="8"/>
        <rFont val="Times New Roman CE"/>
        <family val="0"/>
      </rPr>
      <t>2</t>
    </r>
    <r>
      <rPr>
        <sz val="10"/>
        <color indexed="8"/>
        <rFont val="Times New Roman CE"/>
        <family val="0"/>
      </rPr>
      <t xml:space="preserve"> felett</t>
    </r>
  </si>
  <si>
    <t>Nyílászáró beépítése után a belső oldali felületképzés helyreállítása, az ablakkávák belső oldalán 15 cm szélességig, a szükséges gletteléssel és fehér színű diszperziós festéssel</t>
  </si>
  <si>
    <t>ABLAKOK Műanyag homlokzati nyílászárók legyártása és elhelyezése előre kihagyott falnyílásba (ablakrendszerhez tartozó gyári fehér színű kemény műanyag könyöklővel és párkánnyal szerelvényezve, finombeállítással)</t>
  </si>
  <si>
    <t>Szín: a nyílászáró szerkezetre és a stadúr betétre vonatkozóan kívül barna (fóliakasírozott, fautánzattal, sima felülettel), belül gyári fehér (RAL9010)</t>
  </si>
  <si>
    <t>Kétszárnyú műanyag kültéri nyílászáró, tömítés nélkül (szerelvényezve, finombeállítással), középen nyíló kétszárnyú műanyag ajtó+50 cm-es felülvilágító, alsó osztás stadúr betéttel, felső osztás fix üvegezéssel készül.</t>
  </si>
  <si>
    <t>Homlokzati vakolat javítása. Sima oldalfalvakolat készítése kézi felhordással, felületképző (simító) meszes cementhabarccsal, tégla-, kő- vagy betonfelületen, 1,5 cm vtg-ban Hs60-cm, simító, meszes cementhabarcs mészpéppel</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</si>
  <si>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ezzel egyenértékű</t>
  </si>
  <si>
    <t>Lábazati vakolatok; díszítő és lábazati szilikongyantás kötőanyagú vakolatréteg felhordása, utólagos lábazati hőszigetelésre 50 cm magasságban, vödrös kiszerelésű anyagból, középszemcsés  (2-3  mm), víztaszító, nagy  igénybevételnek  kitett  felület  védelmére  alkalmas  vakolattal,  Baumit rendszer termékspecifikációja szerint vagy ezzel egyenértékű</t>
  </si>
  <si>
    <t>Egyéb épületlakatos szerkezetek bontása, homlokzaton lévő zászlótartók, táblák, szellőzők óvatos bontása és kijelölt helyen történő deponálása üzemeltetővel egyeztetve és felügyelete mellett.</t>
  </si>
  <si>
    <t>Óvatos bontással kiszerelt nyílászárók kihordása az épületből, deponálása a telephelyen belül, az üzemeltető által kijelölt helyen</t>
  </si>
  <si>
    <t>Egyéb a kivitelezéshez kapcsolodó költségek, Megvalósulási tervdokumentációk készítése elektronikus és szerkeszthető formában (dwg, pla, pdf), megvalósulási dokumentáció átadása a műszaki átadás-átvétel során 4 pld. nyomtatott és 1 pld. elektronikus (CD) formában</t>
  </si>
  <si>
    <t>Híradástechnikai eszközök, antennák szakszerű le- és felszerelése, üzemeltetővel egyeztetve és felügyelete mellett.</t>
  </si>
  <si>
    <t>hó</t>
  </si>
  <si>
    <r>
      <t>Homlokzati csőállvány állítása állványcsőből mint munkaállvány, szintenkénti pallóterítéssel, korláttal, lábdeszkával, kétlábas, 0,60-0,90 m padlószélességgel, munkapadló távolság 2,00 m, 2,00 kN/m</t>
    </r>
    <r>
      <rPr>
        <vertAlign val="superscript"/>
        <sz val="10"/>
        <rFont val="Times New Roman CE"/>
        <family val="0"/>
      </rPr>
      <t>2</t>
    </r>
    <r>
      <rPr>
        <sz val="10"/>
        <rFont val="Times New Roman CE"/>
        <family val="0"/>
      </rPr>
      <t xml:space="preserve"> terhelhetőséggel, állványépítés MSZ és alkalmazástechnikai kézikönyv szerint, az érvényben lévő munkavédelmi előírások betartása mellett, hatósági átadási jegyzőkönyvvel, 6,01-12,00 m munkapadló magasság között</t>
    </r>
  </si>
  <si>
    <t>Csapadékvíz elleni szigetelés; Alátét- és elválasztó rétegek beépítése, védőlemez-, műanyagfátyol-, fólia vagy műanyagfilc egy rétegben, átlapolással, rögzítés nélkül, vízszintes felületen TYPAR SF37 hőkötött polipropilén geotextil, 125 g/m2, szakítószilárdság: 8,0 kN/m; Cikkszám: TYPSF37, TYPSF37/2,1</t>
  </si>
  <si>
    <t>Csapadékvíz elleni szigetelés; Függőleges felületen (épületlábazaton vagy attikafalon), egy rétegben, minimum 1,0 mm vastag lágy PVC lemezzel,átlapolások forrólevegős hegesztésével BAUDER THERMOFOL-U 15 szöveterősítéses, 1,5 mm vastag lágy PVC szigetelőlemez</t>
  </si>
  <si>
    <t>Csapadékvíz elleni szigetelés; EPDM 1,2 mm vtg. vízszigetelő rendszereknél lábazat készítés felépítményen vagy falon, min. 20 cm felvezetéssel Lábazat Firestone EPDM vízszigetelő rendszereknél, szorítószegély 0,6 mm vtg. fémléccel, 50 mm ksz.</t>
  </si>
  <si>
    <t>Lapostető hő- és hangszigetelése; Fordított rétegrendű kiegészítő hőszigetelés járható lapostetőn, egy rétegben, formahabosított expandált polisztirolhab hőszigetelő lemezzel AUSTROTHERM Zenit EPS200 lépésálló hőszigetelő lemez, 1265x615x220 mm vagy vele egyenértékű (0,033 W/mK hővezetési tényezőjű) rendszerrel</t>
  </si>
  <si>
    <t>Külső fal; homlokzati fal utólagos hőszigetelése, falazott vagy monolit vasbeton szerkezeten,  függőleges felületen, lábazaton, vékonyvakolat alatti méretstabil extrudált polisztirolhab lemezzel ragasztva, dübelezve, élvédőzve, Austrotherm XPS TOP P extrudált polisztirolhab hőszigetelő lemez, 1265x615x140 mm  vagy vele egyenértékű (0,038 W/mK hővezetési tényezőjű) hőszigetelő lemez, vastagság: 140 mm</t>
  </si>
  <si>
    <t>Homlokzati hőszigetelés, üvegszövetháló-erősítéssel, egyenes él-képzésű, normál homlokzati EPS hőszigetelő lapokkal, ragasztóporból képzett ragasztóba, tagolatlan, sík, függőleges falon AUSTROTHERM Grafit80 EPS 80 rendszer expandált polisztirol keményhab hőszigetelő lemez, 1000x500x160 mm vagy vele egyenértékű (0,031 W/mK hővezetési tényezőjű) rendszerrel</t>
  </si>
  <si>
    <t>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160 mm vastagságban.</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</si>
  <si>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Csz: EU-Solar_lt50</t>
  </si>
  <si>
    <t>Betétrács, ablakrács elhelyezése falazatba, véséssel, befalazással, 50,00 kg/db tömegig, Leszerelt ablakrácsok szükség szerinti javítása, pótlása, újramázolása és visszahelyezése</t>
  </si>
  <si>
    <t>Konténerben (6 m3) összegyűjtött építési hulladék  engedéllyel rendelkező  szakcéggel történő szakszerű elszállítása és deponálása 30 km-es körzetben, dokumentálva, befogadó nyilatkozattal, szállítójeggyel.  ELŐIRÁNYZAT</t>
  </si>
  <si>
    <t xml:space="preserve">Típus: szálerősítéses profilú műanyag ablak rendszer 86 mm beépítési mélységgel, rendszerhez tartozó ROTO NT vasalatrendszerrel vagy vele egyenértékű (U≤1,15W/m2K hővezetési tényezőjű) vagy jobb minőségű nyílászáró  </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</si>
  <si>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</si>
  <si>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Klíma berendezések kültéri egységének új tartószerkezete, kiegészítőkkel és rögzítésekkel együtt, üzemeltetővel egyeztetve és felügyelete mellett (új tartószerkezet rögzítése a hőszigetelés előtt)</t>
  </si>
  <si>
    <t>HMKE napelemes rendszerhez településképi bejelentési dokumentáció és csatlakozási dokumentáció összeállítása, hálózati elosztó általi engedélyezése, szükség szerint statikai szakvélemény, villám- és érintésvédelmi dokumentáció elkészítése</t>
  </si>
  <si>
    <t>MH Egészségügyi Központ, Balatonfüredi telephely D jelű épület energetikai fejlesztései</t>
  </si>
  <si>
    <t>Napelemes rendszer</t>
  </si>
  <si>
    <t>Egyéb</t>
  </si>
  <si>
    <t>Villám- és érintésvédelmi hálózat felülvizsgálata, meglévő hálózat át- és visszatelepítése lapostetőn (CSOMIÉP villámhárító tuskó betongúlába beépített bilinccsel), mérési jegyzőkönyvvel</t>
  </si>
  <si>
    <t>Névleges méret: 2,00x1,50</t>
  </si>
  <si>
    <t>48-005-1.80.4</t>
  </si>
  <si>
    <t>Tetőösszefolyó, magasítóelem, lombkosárral elhelyezése, csapadékvíz elleni szigeteléshez vízhatlanul csatlakozva</t>
  </si>
  <si>
    <t>43-003-3.3.3</t>
  </si>
  <si>
    <t>Lépcsőházaknál, Gerincfedés szerelése, horganyzott acéllemezből, 50cm kerekített szélességgel.</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</si>
</sst>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vertAlign val="superscript"/>
      <sz val="10"/>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3">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0" fontId="43" fillId="0" borderId="0" xfId="0" applyFont="1" applyAlignment="1">
      <alignment horizontal="right" vertical="top" wrapText="1"/>
    </xf>
    <xf numFmtId="3" fontId="42" fillId="0" borderId="0" xfId="0" applyNumberFormat="1" applyFont="1" applyAlignment="1">
      <alignment vertical="top" wrapText="1"/>
    </xf>
    <xf numFmtId="3" fontId="42" fillId="33" borderId="0" xfId="0" applyNumberFormat="1" applyFont="1" applyFill="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3" fontId="42" fillId="0" borderId="0" xfId="0" applyNumberFormat="1" applyFont="1" applyAlignment="1">
      <alignment horizontal="right" vertical="top" wrapText="1"/>
    </xf>
    <xf numFmtId="3" fontId="45" fillId="0" borderId="10" xfId="0" applyNumberFormat="1" applyFont="1" applyBorder="1" applyAlignment="1">
      <alignment vertical="top" wrapText="1"/>
    </xf>
    <xf numFmtId="0" fontId="42" fillId="0" borderId="0" xfId="0" applyFont="1" applyBorder="1" applyAlignment="1">
      <alignment horizontal="left" vertical="top" wrapText="1"/>
    </xf>
    <xf numFmtId="0" fontId="0" fillId="0" borderId="0" xfId="0" applyFont="1" applyAlignment="1">
      <alignment/>
    </xf>
    <xf numFmtId="0" fontId="44" fillId="0" borderId="0" xfId="0" applyFont="1" applyAlignment="1">
      <alignment vertical="top"/>
    </xf>
    <xf numFmtId="0" fontId="44" fillId="0" borderId="0" xfId="0" applyFont="1" applyAlignment="1">
      <alignment horizontal="left" vertical="top" wrapText="1"/>
    </xf>
    <xf numFmtId="14" fontId="44" fillId="0" borderId="0" xfId="0" applyNumberFormat="1" applyFont="1" applyAlignment="1">
      <alignment horizontal="left" vertical="top"/>
    </xf>
    <xf numFmtId="1" fontId="44" fillId="0" borderId="0" xfId="0" applyNumberFormat="1" applyFont="1" applyAlignment="1">
      <alignment vertical="top" wrapText="1"/>
    </xf>
    <xf numFmtId="49" fontId="4" fillId="0" borderId="0" xfId="0" applyNumberFormat="1" applyFont="1" applyFill="1" applyAlignment="1">
      <alignment vertical="top" wrapText="1"/>
    </xf>
    <xf numFmtId="0" fontId="43" fillId="0" borderId="0" xfId="0" applyFont="1" applyFill="1" applyBorder="1" applyAlignment="1">
      <alignment vertical="top" wrapText="1"/>
    </xf>
    <xf numFmtId="49" fontId="43"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Fill="1" applyAlignment="1">
      <alignment vertical="top" wrapText="1"/>
    </xf>
    <xf numFmtId="4" fontId="42" fillId="0" borderId="0" xfId="0" applyNumberFormat="1" applyFont="1" applyFill="1" applyAlignment="1">
      <alignment horizontal="right" vertical="top" wrapText="1"/>
    </xf>
    <xf numFmtId="3" fontId="42" fillId="0" borderId="0" xfId="0" applyNumberFormat="1" applyFont="1" applyFill="1" applyAlignment="1">
      <alignment horizontal="righ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49" fontId="45" fillId="0" borderId="10" xfId="0" applyNumberFormat="1" applyFont="1" applyFill="1" applyBorder="1" applyAlignment="1">
      <alignment vertical="top" wrapText="1"/>
    </xf>
    <xf numFmtId="0" fontId="44" fillId="0" borderId="0" xfId="0" applyFont="1" applyAlignment="1">
      <alignment vertical="top"/>
    </xf>
    <xf numFmtId="0" fontId="0" fillId="0" borderId="0" xfId="0" applyAlignment="1">
      <alignmen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12" xfId="0" applyFont="1" applyBorder="1" applyAlignment="1">
      <alignment horizontal="center" vertical="top"/>
    </xf>
    <xf numFmtId="0" fontId="45" fillId="0" borderId="0" xfId="0" applyFont="1" applyAlignment="1">
      <alignmen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1">
      <selection activeCell="C18" sqref="C18"/>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72" t="s">
        <v>48</v>
      </c>
      <c r="B1" s="65"/>
      <c r="C1" s="65"/>
      <c r="D1" s="65"/>
    </row>
    <row r="2" spans="1:4" s="14" customFormat="1" ht="15.75">
      <c r="A2" s="72" t="s">
        <v>49</v>
      </c>
      <c r="B2" s="65"/>
      <c r="C2" s="65"/>
      <c r="D2" s="65"/>
    </row>
    <row r="3" spans="1:4" s="14" customFormat="1" ht="15.75">
      <c r="A3" s="72" t="s">
        <v>50</v>
      </c>
      <c r="B3" s="65"/>
      <c r="C3" s="65"/>
      <c r="D3" s="65"/>
    </row>
    <row r="4" spans="1:4" ht="15.75">
      <c r="A4" s="64" t="s">
        <v>51</v>
      </c>
      <c r="B4" s="65"/>
      <c r="C4" s="65"/>
      <c r="D4" s="65"/>
    </row>
    <row r="5" spans="1:4" ht="15.75">
      <c r="A5" s="64"/>
      <c r="B5" s="65"/>
      <c r="C5" s="65"/>
      <c r="D5" s="65"/>
    </row>
    <row r="6" spans="1:4" ht="15.75">
      <c r="A6" s="64"/>
      <c r="B6" s="65"/>
      <c r="C6" s="65"/>
      <c r="D6" s="65"/>
    </row>
    <row r="7" spans="1:4" ht="15.75">
      <c r="A7" s="64"/>
      <c r="B7" s="65"/>
      <c r="C7" s="65"/>
      <c r="D7" s="65"/>
    </row>
    <row r="9" spans="1:3" ht="15.75">
      <c r="A9" s="10" t="s">
        <v>52</v>
      </c>
      <c r="C9" s="10" t="s">
        <v>53</v>
      </c>
    </row>
    <row r="10" spans="1:3" ht="15.75">
      <c r="A10" s="48" t="s">
        <v>127</v>
      </c>
      <c r="C10" s="10" t="s">
        <v>53</v>
      </c>
    </row>
    <row r="11" spans="1:3" ht="15.75">
      <c r="A11" s="10" t="s">
        <v>54</v>
      </c>
      <c r="C11" s="10" t="s">
        <v>141</v>
      </c>
    </row>
    <row r="12" spans="1:3" ht="31.5">
      <c r="A12" s="11" t="s">
        <v>128</v>
      </c>
      <c r="C12" s="10" t="s">
        <v>55</v>
      </c>
    </row>
    <row r="13" spans="1:3" ht="15.75">
      <c r="A13" s="10" t="s">
        <v>53</v>
      </c>
      <c r="C13" s="10" t="s">
        <v>56</v>
      </c>
    </row>
    <row r="14" spans="1:3" ht="15.75">
      <c r="A14" s="10" t="s">
        <v>53</v>
      </c>
      <c r="C14" s="10" t="s">
        <v>142</v>
      </c>
    </row>
    <row r="15" spans="1:3" ht="15.75">
      <c r="A15" s="10" t="s">
        <v>57</v>
      </c>
      <c r="C15" s="10" t="s">
        <v>58</v>
      </c>
    </row>
    <row r="16" ht="47.25">
      <c r="A16" s="49" t="s">
        <v>178</v>
      </c>
    </row>
    <row r="17" ht="15.75">
      <c r="A17" s="10" t="s">
        <v>59</v>
      </c>
    </row>
    <row r="18" ht="15.75">
      <c r="A18" s="10" t="s">
        <v>59</v>
      </c>
    </row>
    <row r="19" ht="15.75">
      <c r="A19" s="10" t="s">
        <v>60</v>
      </c>
    </row>
    <row r="20" ht="15.75">
      <c r="A20" s="50">
        <v>42765</v>
      </c>
    </row>
    <row r="22" spans="1:4" ht="15.75">
      <c r="A22" s="66" t="s">
        <v>61</v>
      </c>
      <c r="B22" s="67"/>
      <c r="C22" s="67"/>
      <c r="D22" s="67"/>
    </row>
    <row r="23" spans="1:4" ht="15.75">
      <c r="A23" s="15" t="s">
        <v>62</v>
      </c>
      <c r="B23" s="15"/>
      <c r="C23" s="18" t="s">
        <v>63</v>
      </c>
      <c r="D23" s="18" t="s">
        <v>64</v>
      </c>
    </row>
    <row r="24" spans="1:5" ht="15.75">
      <c r="A24" s="10" t="s">
        <v>65</v>
      </c>
      <c r="C24" s="39">
        <f>ROUND(SUM(Összesítő!B2:B9),0)</f>
        <v>0</v>
      </c>
      <c r="D24" s="39">
        <f>ROUND(SUM(Összesítő!C2:C9),0)</f>
        <v>0</v>
      </c>
      <c r="E24" s="39"/>
    </row>
    <row r="25" spans="1:4" ht="15.75">
      <c r="A25" s="15"/>
      <c r="B25" s="15"/>
      <c r="C25" s="40"/>
      <c r="D25" s="40"/>
    </row>
    <row r="26" spans="1:4" ht="15.75">
      <c r="A26" s="15" t="s">
        <v>66</v>
      </c>
      <c r="B26" s="15"/>
      <c r="C26" s="40">
        <f>ROUND(C24-C25,0)</f>
        <v>0</v>
      </c>
      <c r="D26" s="40">
        <f>ROUND(D24-D25,0)</f>
        <v>0</v>
      </c>
    </row>
    <row r="27" spans="1:4" ht="15.75">
      <c r="A27" s="10" t="s">
        <v>67</v>
      </c>
      <c r="C27" s="68">
        <f>ROUND(C26+D26,0)</f>
        <v>0</v>
      </c>
      <c r="D27" s="68"/>
    </row>
    <row r="28" spans="1:4" ht="15.75">
      <c r="A28" s="15" t="s">
        <v>68</v>
      </c>
      <c r="B28" s="16">
        <v>0.27</v>
      </c>
      <c r="C28" s="69">
        <f>ROUND(C27*B28,0)</f>
        <v>0</v>
      </c>
      <c r="D28" s="69"/>
    </row>
    <row r="29" spans="1:4" ht="15.75">
      <c r="A29" s="15" t="s">
        <v>69</v>
      </c>
      <c r="B29" s="15"/>
      <c r="C29" s="70">
        <f>ROUND(C27+C28,0)</f>
        <v>0</v>
      </c>
      <c r="D29" s="70"/>
    </row>
    <row r="33" spans="2:3" ht="15.75">
      <c r="B33" s="71" t="s">
        <v>70</v>
      </c>
      <c r="C33" s="71"/>
    </row>
    <row r="35" ht="15.75">
      <c r="A35" s="17"/>
    </row>
    <row r="36" ht="15.75">
      <c r="A36" s="17"/>
    </row>
    <row r="37" ht="15.75">
      <c r="A37" s="17"/>
    </row>
  </sheetData>
  <sheetProtection/>
  <mergeCells count="12">
    <mergeCell ref="A1:D1"/>
    <mergeCell ref="A2:D2"/>
    <mergeCell ref="A3:D3"/>
    <mergeCell ref="A4:D4"/>
    <mergeCell ref="A5:D5"/>
    <mergeCell ref="A6:D6"/>
    <mergeCell ref="A7:D7"/>
    <mergeCell ref="A22:D22"/>
    <mergeCell ref="C27:D27"/>
    <mergeCell ref="C28:D28"/>
    <mergeCell ref="C29:D29"/>
    <mergeCell ref="B33:C33"/>
  </mergeCells>
  <printOptions/>
  <pageMargins left="1" right="1" top="1" bottom="1" header="0.4166666666666667" footer="0.4166666666666667"/>
  <pageSetup firstPageNumber="1" useFirstPageNumber="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C4" sqref="C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0" ht="89.25">
      <c r="A2" s="8">
        <v>1</v>
      </c>
      <c r="B2" s="1" t="s">
        <v>89</v>
      </c>
      <c r="C2" s="2" t="s">
        <v>160</v>
      </c>
      <c r="D2" s="6">
        <v>1</v>
      </c>
      <c r="E2" s="1" t="s">
        <v>43</v>
      </c>
      <c r="F2" s="6">
        <v>0</v>
      </c>
      <c r="G2" s="6">
        <v>0</v>
      </c>
      <c r="H2" s="6">
        <f>ROUND(D2*F2,0)</f>
        <v>0</v>
      </c>
      <c r="I2" s="6">
        <f>ROUND(D2*G2,0)</f>
        <v>0</v>
      </c>
      <c r="J2" s="32"/>
    </row>
    <row r="3" spans="3:10" ht="12.75">
      <c r="C3" s="2"/>
      <c r="J3" s="32"/>
    </row>
    <row r="4" spans="1:10" ht="63.75">
      <c r="A4" s="8">
        <v>2</v>
      </c>
      <c r="B4" s="20" t="s">
        <v>91</v>
      </c>
      <c r="C4" s="21" t="s">
        <v>181</v>
      </c>
      <c r="D4" s="6">
        <v>1</v>
      </c>
      <c r="E4" s="1" t="s">
        <v>43</v>
      </c>
      <c r="F4" s="6">
        <v>0</v>
      </c>
      <c r="G4" s="6">
        <v>0</v>
      </c>
      <c r="H4" s="6">
        <f>ROUND(D4*F4,0)</f>
        <v>0</v>
      </c>
      <c r="I4" s="6">
        <f>ROUND(D4*G4,0)</f>
        <v>0</v>
      </c>
      <c r="J4" s="32"/>
    </row>
    <row r="5" spans="2:10" ht="12.75">
      <c r="B5" s="20"/>
      <c r="C5" s="21"/>
      <c r="J5" s="32"/>
    </row>
    <row r="6" spans="1:10" ht="43.5" customHeight="1">
      <c r="A6" s="8">
        <v>3</v>
      </c>
      <c r="B6" s="20" t="s">
        <v>81</v>
      </c>
      <c r="C6" s="21" t="s">
        <v>161</v>
      </c>
      <c r="D6" s="6">
        <v>1</v>
      </c>
      <c r="E6" s="1" t="s">
        <v>43</v>
      </c>
      <c r="F6" s="6">
        <v>0</v>
      </c>
      <c r="G6" s="6">
        <v>0</v>
      </c>
      <c r="H6" s="6">
        <f>ROUND(D6*F6,0)</f>
        <v>0</v>
      </c>
      <c r="I6" s="6">
        <f>ROUND(D6*G6,0)</f>
        <v>0</v>
      </c>
      <c r="J6" s="32"/>
    </row>
    <row r="7" spans="3:10" ht="12.75">
      <c r="C7" s="2"/>
      <c r="J7" s="32"/>
    </row>
    <row r="8" spans="1:10" ht="51">
      <c r="A8" s="8">
        <v>4</v>
      </c>
      <c r="B8" s="20" t="s">
        <v>71</v>
      </c>
      <c r="C8" s="21" t="s">
        <v>137</v>
      </c>
      <c r="D8" s="22">
        <v>80</v>
      </c>
      <c r="E8" s="20" t="s">
        <v>22</v>
      </c>
      <c r="F8" s="22">
        <v>0</v>
      </c>
      <c r="G8" s="6">
        <v>0</v>
      </c>
      <c r="H8" s="6">
        <f>ROUND(D8*F8,0)</f>
        <v>0</v>
      </c>
      <c r="I8" s="6">
        <f>ROUND(D8*G8,0)</f>
        <v>0</v>
      </c>
      <c r="J8" s="32"/>
    </row>
    <row r="9" spans="3:10" ht="12.75">
      <c r="C9" s="2"/>
      <c r="J9" s="32"/>
    </row>
    <row r="10" spans="1:10" ht="38.25">
      <c r="A10" s="8">
        <v>5</v>
      </c>
      <c r="B10" s="1" t="s">
        <v>45</v>
      </c>
      <c r="C10" s="43" t="s">
        <v>46</v>
      </c>
      <c r="D10" s="6">
        <v>1</v>
      </c>
      <c r="E10" s="1" t="s">
        <v>43</v>
      </c>
      <c r="F10" s="6">
        <v>0</v>
      </c>
      <c r="G10" s="6">
        <v>0</v>
      </c>
      <c r="H10" s="6">
        <f>ROUND(D10*F10,0)</f>
        <v>0</v>
      </c>
      <c r="I10" s="6">
        <f>ROUND(D10*G10,0)</f>
        <v>0</v>
      </c>
      <c r="J10" s="32"/>
    </row>
    <row r="11" spans="3:10" ht="12.75">
      <c r="C11" s="43"/>
      <c r="J11" s="32"/>
    </row>
    <row r="12" spans="1:10" ht="25.5">
      <c r="A12" s="8">
        <v>6</v>
      </c>
      <c r="B12" s="1" t="s">
        <v>81</v>
      </c>
      <c r="C12" s="43" t="s">
        <v>138</v>
      </c>
      <c r="D12" s="6">
        <v>1</v>
      </c>
      <c r="E12" s="1" t="s">
        <v>43</v>
      </c>
      <c r="F12" s="6">
        <v>0</v>
      </c>
      <c r="G12" s="6">
        <v>0</v>
      </c>
      <c r="H12" s="6">
        <f>ROUND(D12*F12,0)</f>
        <v>0</v>
      </c>
      <c r="I12" s="6">
        <f>ROUND(D12*G12,0)</f>
        <v>0</v>
      </c>
      <c r="J12" s="32"/>
    </row>
    <row r="13" spans="3:10" ht="12.75">
      <c r="C13" s="43"/>
      <c r="J13" s="32"/>
    </row>
    <row r="14" spans="1:10" ht="25.5">
      <c r="A14" s="8">
        <v>7</v>
      </c>
      <c r="B14" s="1" t="s">
        <v>139</v>
      </c>
      <c r="C14" s="43" t="s">
        <v>140</v>
      </c>
      <c r="D14" s="6">
        <v>2</v>
      </c>
      <c r="E14" s="1" t="s">
        <v>162</v>
      </c>
      <c r="F14" s="6">
        <v>0</v>
      </c>
      <c r="G14" s="6">
        <v>0</v>
      </c>
      <c r="H14" s="6">
        <f>ROUND(D14*F14,0)</f>
        <v>0</v>
      </c>
      <c r="I14" s="6">
        <f>ROUND(D14*G14,0)</f>
        <v>0</v>
      </c>
      <c r="J14" s="32"/>
    </row>
    <row r="15" ht="12.75">
      <c r="J15" s="32"/>
    </row>
    <row r="16" spans="1:10" s="9" customFormat="1" ht="12.75">
      <c r="A16" s="7"/>
      <c r="B16" s="3"/>
      <c r="C16" s="3" t="s">
        <v>14</v>
      </c>
      <c r="D16" s="5"/>
      <c r="E16" s="3"/>
      <c r="F16" s="5"/>
      <c r="G16" s="5"/>
      <c r="H16" s="5">
        <f>ROUND(SUM(H2:H15),0)</f>
        <v>0</v>
      </c>
      <c r="I16" s="5">
        <f>ROUND(SUM(I2:I15),0)</f>
        <v>0</v>
      </c>
      <c r="J16" s="3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B10" sqref="B10"/>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4" s="12" customFormat="1" ht="15.75">
      <c r="A1" s="12" t="s">
        <v>0</v>
      </c>
      <c r="B1" s="13" t="s">
        <v>1</v>
      </c>
      <c r="C1" s="13" t="s">
        <v>2</v>
      </c>
      <c r="D1" s="13" t="s">
        <v>74</v>
      </c>
    </row>
    <row r="2" spans="1:6" ht="15.75">
      <c r="A2" s="11" t="s">
        <v>15</v>
      </c>
      <c r="B2" s="11">
        <f>'Zsaluzás és állványozás'!H4</f>
        <v>0</v>
      </c>
      <c r="C2" s="11">
        <f>'Zsaluzás és állványozás'!I4</f>
        <v>0</v>
      </c>
      <c r="D2" s="30">
        <f>B2+C2</f>
        <v>0</v>
      </c>
      <c r="F2" s="51"/>
    </row>
    <row r="3" spans="1:6" ht="15.75">
      <c r="A3" s="11" t="s">
        <v>21</v>
      </c>
      <c r="B3" s="11">
        <f>Bádogozás!H16</f>
        <v>0</v>
      </c>
      <c r="C3" s="11">
        <f>Bádogozás!I16</f>
        <v>0</v>
      </c>
      <c r="D3" s="61">
        <f aca="true" t="shared" si="0" ref="D3:D9">B3+C3</f>
        <v>0</v>
      </c>
      <c r="F3" s="51"/>
    </row>
    <row r="4" spans="1:6" ht="15.75">
      <c r="A4" s="11" t="s">
        <v>31</v>
      </c>
      <c r="B4" s="11">
        <f>'Fa- és műanyag szerkezet'!H56</f>
        <v>0</v>
      </c>
      <c r="C4" s="11">
        <f>'Fa- és műanyag szerkezet'!I56</f>
        <v>0</v>
      </c>
      <c r="D4" s="61">
        <f t="shared" si="0"/>
        <v>0</v>
      </c>
      <c r="F4" s="51"/>
    </row>
    <row r="5" spans="1:6" ht="15.75">
      <c r="A5" s="11" t="s">
        <v>38</v>
      </c>
      <c r="B5" s="11">
        <f>Felületképzés!H11</f>
        <v>0</v>
      </c>
      <c r="C5" s="11">
        <f>Felületképzés!I11</f>
        <v>0</v>
      </c>
      <c r="D5" s="61">
        <f t="shared" si="0"/>
        <v>0</v>
      </c>
      <c r="F5" s="51"/>
    </row>
    <row r="6" spans="1:6" ht="15.75">
      <c r="A6" s="11" t="s">
        <v>42</v>
      </c>
      <c r="B6" s="11">
        <f>Szigetelés!H23</f>
        <v>0</v>
      </c>
      <c r="C6" s="11">
        <f>Szigetelés!I23</f>
        <v>0</v>
      </c>
      <c r="D6" s="61">
        <f t="shared" si="0"/>
        <v>0</v>
      </c>
      <c r="F6" s="51"/>
    </row>
    <row r="7" spans="1:6" ht="15.75">
      <c r="A7" s="11" t="s">
        <v>179</v>
      </c>
      <c r="B7" s="11">
        <f>'Napelemes rendszer'!H9</f>
        <v>0</v>
      </c>
      <c r="C7" s="11">
        <f>'Napelemes rendszer'!I9</f>
        <v>0</v>
      </c>
      <c r="D7" s="61">
        <f t="shared" si="0"/>
        <v>0</v>
      </c>
      <c r="F7" s="51"/>
    </row>
    <row r="8" spans="1:6" ht="15.75">
      <c r="A8" s="11" t="s">
        <v>72</v>
      </c>
      <c r="B8" s="11">
        <f>'Járulékos költségek'!H19</f>
        <v>0</v>
      </c>
      <c r="C8" s="11">
        <f>'Járulékos költségek'!I19</f>
        <v>0</v>
      </c>
      <c r="D8" s="61">
        <f t="shared" si="0"/>
        <v>0</v>
      </c>
      <c r="F8" s="51"/>
    </row>
    <row r="9" spans="1:6" ht="15.75">
      <c r="A9" s="11" t="s">
        <v>180</v>
      </c>
      <c r="B9" s="11">
        <f>Egyéb!H16</f>
        <v>0</v>
      </c>
      <c r="C9" s="11">
        <f>Egyéb!I16</f>
        <v>0</v>
      </c>
      <c r="D9" s="61">
        <f t="shared" si="0"/>
        <v>0</v>
      </c>
      <c r="F9" s="51"/>
    </row>
    <row r="10" spans="1:4" s="12" customFormat="1" ht="15.75">
      <c r="A10" s="12" t="s">
        <v>47</v>
      </c>
      <c r="B10" s="12">
        <f>ROUND(SUM(B2:B9),0)</f>
        <v>0</v>
      </c>
      <c r="C10" s="12">
        <f>ROUND(SUM(C2:C9),0)</f>
        <v>0</v>
      </c>
      <c r="D10" s="62">
        <f>SUM(D2:D9)</f>
        <v>0</v>
      </c>
    </row>
    <row r="11" ht="15.75">
      <c r="D11" s="63" t="s">
        <v>120</v>
      </c>
    </row>
    <row r="12" ht="15.75">
      <c r="D12" s="45">
        <f>D10*1.27</f>
        <v>0</v>
      </c>
    </row>
    <row r="15" ht="15.75">
      <c r="B15" s="30"/>
    </row>
    <row r="19" ht="15.75">
      <c r="B19" s="30"/>
    </row>
    <row r="23" ht="15.75">
      <c r="B23" s="30"/>
    </row>
    <row r="25" ht="15.75">
      <c r="B25" s="30"/>
    </row>
  </sheetData>
  <sheetProtection/>
  <printOptions/>
  <pageMargins left="1" right="1" top="1" bottom="1" header="0.4166666666666667" footer="0.4166666666666667"/>
  <pageSetup firstPageNumber="1" useFirstPageNumber="1" fitToHeight="1" fitToWidth="1" horizontalDpi="600" verticalDpi="600" orientation="portrait" paperSize="9" scale="65"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
  <sheetViews>
    <sheetView workbookViewId="0" topLeftCell="A1">
      <selection activeCell="D3" sqref="D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43.25">
      <c r="A2" s="8">
        <v>1</v>
      </c>
      <c r="B2" s="1" t="s">
        <v>12</v>
      </c>
      <c r="C2" s="43" t="s">
        <v>163</v>
      </c>
      <c r="D2" s="22">
        <v>1000</v>
      </c>
      <c r="E2" s="1" t="s">
        <v>13</v>
      </c>
      <c r="F2" s="6">
        <v>0</v>
      </c>
      <c r="G2" s="6">
        <v>0</v>
      </c>
      <c r="H2" s="6">
        <f>ROUND(D2*F2,0)</f>
        <v>0</v>
      </c>
      <c r="I2" s="6">
        <f>ROUND(D2*G2,0)</f>
        <v>0</v>
      </c>
    </row>
    <row r="4" spans="1:9" s="9" customFormat="1" ht="12.75">
      <c r="A4" s="7"/>
      <c r="B4" s="3"/>
      <c r="C4" s="3" t="s">
        <v>14</v>
      </c>
      <c r="D4" s="5"/>
      <c r="E4" s="3"/>
      <c r="F4" s="5"/>
      <c r="G4" s="5"/>
      <c r="H4" s="5">
        <f>ROUND(SUM(H2:H3),0)</f>
        <v>0</v>
      </c>
      <c r="I4" s="25">
        <f>ROUND(SUM(I2:I3),0)</f>
        <v>0</v>
      </c>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D15" sqref="D1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0" ht="25.5">
      <c r="A2" s="8">
        <v>1</v>
      </c>
      <c r="B2" s="1" t="s">
        <v>16</v>
      </c>
      <c r="C2" s="2" t="s">
        <v>143</v>
      </c>
      <c r="D2" s="6">
        <v>10</v>
      </c>
      <c r="E2" s="1" t="s">
        <v>17</v>
      </c>
      <c r="F2" s="6">
        <v>0</v>
      </c>
      <c r="G2" s="6">
        <v>0</v>
      </c>
      <c r="H2" s="6">
        <f>ROUND(D2*F2,0)</f>
        <v>0</v>
      </c>
      <c r="I2" s="6">
        <f>ROUND(D2*G2,0)</f>
        <v>0</v>
      </c>
      <c r="J2" s="32"/>
    </row>
    <row r="3" ht="12.75">
      <c r="J3" s="32"/>
    </row>
    <row r="4" spans="1:10" ht="25.5">
      <c r="A4" s="8">
        <v>2</v>
      </c>
      <c r="B4" s="1" t="s">
        <v>18</v>
      </c>
      <c r="C4" s="2" t="s">
        <v>144</v>
      </c>
      <c r="D4" s="6">
        <v>15</v>
      </c>
      <c r="E4" s="1" t="s">
        <v>17</v>
      </c>
      <c r="F4" s="6">
        <v>0</v>
      </c>
      <c r="G4" s="6">
        <v>0</v>
      </c>
      <c r="H4" s="6">
        <f>ROUND(D4*F4,0)</f>
        <v>0</v>
      </c>
      <c r="I4" s="6">
        <f>ROUND(D4*G4,0)</f>
        <v>0</v>
      </c>
      <c r="J4" s="32"/>
    </row>
    <row r="5" spans="3:10" ht="12.75">
      <c r="C5" s="2"/>
      <c r="J5" s="32"/>
    </row>
    <row r="6" spans="1:10" s="20" customFormat="1" ht="25.5">
      <c r="A6" s="34">
        <v>3</v>
      </c>
      <c r="B6" s="20" t="s">
        <v>79</v>
      </c>
      <c r="C6" s="21" t="s">
        <v>84</v>
      </c>
      <c r="D6" s="22">
        <v>130</v>
      </c>
      <c r="E6" s="20" t="s">
        <v>80</v>
      </c>
      <c r="F6" s="22">
        <v>0</v>
      </c>
      <c r="G6" s="6">
        <v>0</v>
      </c>
      <c r="H6" s="22">
        <f>ROUND(D6*F6,0)</f>
        <v>0</v>
      </c>
      <c r="I6" s="22">
        <f>ROUND(D6*G6,0)</f>
        <v>0</v>
      </c>
      <c r="J6" s="32"/>
    </row>
    <row r="7" ht="12.75">
      <c r="J7" s="32"/>
    </row>
    <row r="8" spans="1:10" ht="76.5">
      <c r="A8" s="8">
        <v>4</v>
      </c>
      <c r="B8" s="1" t="s">
        <v>19</v>
      </c>
      <c r="C8" s="43" t="s">
        <v>145</v>
      </c>
      <c r="D8" s="6">
        <v>10</v>
      </c>
      <c r="E8" s="1" t="s">
        <v>17</v>
      </c>
      <c r="F8" s="6">
        <v>0</v>
      </c>
      <c r="G8" s="6">
        <v>0</v>
      </c>
      <c r="H8" s="6">
        <f>ROUND(D8*F8,0)</f>
        <v>0</v>
      </c>
      <c r="I8" s="6">
        <f>ROUND(D8*G8,0)</f>
        <v>0</v>
      </c>
      <c r="J8" s="32"/>
    </row>
    <row r="9" ht="12.75">
      <c r="J9" s="32"/>
    </row>
    <row r="10" spans="1:10" ht="63.75">
      <c r="A10" s="8">
        <v>5</v>
      </c>
      <c r="B10" s="1" t="s">
        <v>20</v>
      </c>
      <c r="C10" s="43" t="s">
        <v>146</v>
      </c>
      <c r="D10" s="6">
        <v>25</v>
      </c>
      <c r="E10" s="1" t="s">
        <v>17</v>
      </c>
      <c r="F10" s="6">
        <v>0</v>
      </c>
      <c r="G10" s="6">
        <v>0</v>
      </c>
      <c r="H10" s="6">
        <f>ROUND(D10*F10,0)</f>
        <v>0</v>
      </c>
      <c r="I10" s="6">
        <f>ROUND(D10*G10,0)</f>
        <v>0</v>
      </c>
      <c r="J10" s="32"/>
    </row>
    <row r="11" ht="12.75">
      <c r="J11" s="32"/>
    </row>
    <row r="12" spans="1:10" ht="108" customHeight="1">
      <c r="A12" s="8">
        <v>6</v>
      </c>
      <c r="B12" s="1" t="s">
        <v>147</v>
      </c>
      <c r="C12" s="52" t="s">
        <v>148</v>
      </c>
      <c r="D12" s="6">
        <v>200</v>
      </c>
      <c r="E12" s="1" t="s">
        <v>17</v>
      </c>
      <c r="F12" s="6">
        <v>0</v>
      </c>
      <c r="G12" s="6">
        <v>0</v>
      </c>
      <c r="H12" s="6">
        <f>ROUND(D12*F12,0)</f>
        <v>0</v>
      </c>
      <c r="I12" s="6">
        <f>ROUND(D12*G12,0)</f>
        <v>0</v>
      </c>
      <c r="J12" s="32"/>
    </row>
    <row r="13" ht="12.75">
      <c r="J13" s="32"/>
    </row>
    <row r="14" spans="1:10" ht="38.25">
      <c r="A14" s="8">
        <v>7</v>
      </c>
      <c r="B14" s="1" t="s">
        <v>185</v>
      </c>
      <c r="C14" s="1" t="s">
        <v>186</v>
      </c>
      <c r="D14" s="6">
        <v>25</v>
      </c>
      <c r="E14" s="1" t="s">
        <v>17</v>
      </c>
      <c r="F14" s="6">
        <v>0</v>
      </c>
      <c r="G14" s="6">
        <v>0</v>
      </c>
      <c r="H14" s="6">
        <f>ROUND(D14*F14,0)</f>
        <v>0</v>
      </c>
      <c r="I14" s="6">
        <f>ROUND(D14*G14,0)</f>
        <v>0</v>
      </c>
      <c r="J14" s="32"/>
    </row>
    <row r="15" ht="12.75">
      <c r="J15" s="32"/>
    </row>
    <row r="16" spans="1:10" s="9" customFormat="1" ht="12.75">
      <c r="A16" s="7"/>
      <c r="B16" s="3"/>
      <c r="C16" s="3" t="s">
        <v>14</v>
      </c>
      <c r="D16" s="5"/>
      <c r="E16" s="3"/>
      <c r="F16" s="5"/>
      <c r="G16" s="5"/>
      <c r="H16" s="25">
        <f>ROUND(SUM(H2:H12),0)</f>
        <v>0</v>
      </c>
      <c r="I16" s="25">
        <f>ROUND(SUM(I2:I12),0)</f>
        <v>0</v>
      </c>
      <c r="J16"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Bádogozás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60"/>
  <sheetViews>
    <sheetView workbookViewId="0" topLeftCell="A25">
      <selection activeCell="C44" sqref="C4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1" width="9.140625" style="1" customWidth="1"/>
    <col min="12" max="12" width="10.7109375" style="32"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7"/>
    </row>
    <row r="2" spans="1:12" s="4" customFormat="1" ht="12.75">
      <c r="A2" s="26"/>
      <c r="B2" s="9"/>
      <c r="C2" s="9"/>
      <c r="D2" s="27"/>
      <c r="E2" s="9"/>
      <c r="F2" s="27"/>
      <c r="G2" s="27"/>
      <c r="H2" s="27"/>
      <c r="I2" s="27"/>
      <c r="J2" s="19"/>
      <c r="L2" s="37"/>
    </row>
    <row r="3" spans="1:12" s="4" customFormat="1" ht="12.75">
      <c r="A3" s="26"/>
      <c r="B3" s="9"/>
      <c r="C3" s="53" t="s">
        <v>85</v>
      </c>
      <c r="D3" s="27"/>
      <c r="E3" s="9"/>
      <c r="F3" s="27"/>
      <c r="G3" s="27"/>
      <c r="H3" s="27"/>
      <c r="I3" s="27"/>
      <c r="J3" s="19"/>
      <c r="L3" s="37"/>
    </row>
    <row r="4" spans="1:11" ht="41.25">
      <c r="A4" s="8">
        <v>1</v>
      </c>
      <c r="B4" s="1" t="s">
        <v>96</v>
      </c>
      <c r="C4" s="2" t="s">
        <v>149</v>
      </c>
      <c r="D4" s="6">
        <v>367</v>
      </c>
      <c r="E4" s="1" t="s">
        <v>30</v>
      </c>
      <c r="F4" s="6">
        <v>0</v>
      </c>
      <c r="G4" s="6">
        <v>0</v>
      </c>
      <c r="H4" s="6">
        <f>ROUND(D4*F4,0)</f>
        <v>0</v>
      </c>
      <c r="I4" s="6">
        <f>ROUND(D4*G4,0)</f>
        <v>0</v>
      </c>
      <c r="J4" s="19"/>
      <c r="K4" s="19"/>
    </row>
    <row r="5" spans="1:11" ht="28.5">
      <c r="A5" s="8">
        <v>2</v>
      </c>
      <c r="B5" s="1" t="s">
        <v>97</v>
      </c>
      <c r="C5" s="2" t="s">
        <v>150</v>
      </c>
      <c r="D5" s="6">
        <v>203</v>
      </c>
      <c r="E5" s="1" t="s">
        <v>30</v>
      </c>
      <c r="F5" s="6">
        <v>0</v>
      </c>
      <c r="G5" s="6">
        <v>0</v>
      </c>
      <c r="H5" s="6">
        <f>ROUND(D5*F5,0)</f>
        <v>0</v>
      </c>
      <c r="I5" s="6">
        <f>ROUND(D5*G5,0)</f>
        <v>0</v>
      </c>
      <c r="J5" s="19"/>
      <c r="K5" s="19"/>
    </row>
    <row r="6" spans="2:3" ht="12.75">
      <c r="B6" s="20"/>
      <c r="C6" s="21"/>
    </row>
    <row r="7" spans="1:9" ht="12.75">
      <c r="A7" s="8">
        <v>3</v>
      </c>
      <c r="B7" s="1" t="s">
        <v>32</v>
      </c>
      <c r="C7" s="2" t="s">
        <v>33</v>
      </c>
      <c r="D7" s="6">
        <v>2</v>
      </c>
      <c r="E7" s="1" t="s">
        <v>22</v>
      </c>
      <c r="F7" s="6">
        <v>0</v>
      </c>
      <c r="G7" s="6">
        <v>0</v>
      </c>
      <c r="H7" s="6">
        <f>ROUND(D7*F7,0)</f>
        <v>0</v>
      </c>
      <c r="I7" s="6">
        <f>ROUND(D7*G7,0)</f>
        <v>0</v>
      </c>
    </row>
    <row r="8" ht="12.75">
      <c r="C8" s="2"/>
    </row>
    <row r="9" spans="2:3" ht="12.75">
      <c r="B9" s="20"/>
      <c r="C9" s="54" t="s">
        <v>86</v>
      </c>
    </row>
    <row r="10" spans="1:10" ht="76.5">
      <c r="A10" s="8">
        <v>4</v>
      </c>
      <c r="B10" s="20" t="s">
        <v>35</v>
      </c>
      <c r="C10" s="21" t="s">
        <v>98</v>
      </c>
      <c r="D10" s="6">
        <v>50</v>
      </c>
      <c r="E10" s="1" t="s">
        <v>13</v>
      </c>
      <c r="F10" s="6">
        <v>0</v>
      </c>
      <c r="G10" s="6">
        <v>0</v>
      </c>
      <c r="H10" s="6">
        <f>ROUND(D10*F10,0)</f>
        <v>0</v>
      </c>
      <c r="I10" s="6">
        <f>ROUND(D10*G10,0)</f>
        <v>0</v>
      </c>
      <c r="J10" s="19"/>
    </row>
    <row r="11" spans="2:3" ht="63.75">
      <c r="B11" s="20"/>
      <c r="C11" s="21" t="s">
        <v>151</v>
      </c>
    </row>
    <row r="12" spans="1:10" ht="76.5">
      <c r="A12" s="8">
        <v>5</v>
      </c>
      <c r="B12" s="20" t="s">
        <v>36</v>
      </c>
      <c r="C12" s="21" t="s">
        <v>37</v>
      </c>
      <c r="D12" s="6">
        <v>50</v>
      </c>
      <c r="E12" s="1" t="s">
        <v>13</v>
      </c>
      <c r="F12" s="6">
        <v>0</v>
      </c>
      <c r="G12" s="6">
        <v>0</v>
      </c>
      <c r="H12" s="6">
        <f>ROUND(D12*F12,0)</f>
        <v>0</v>
      </c>
      <c r="I12" s="6">
        <f>ROUND(D12*G12,0)</f>
        <v>0</v>
      </c>
      <c r="J12" s="19"/>
    </row>
    <row r="13" spans="2:10" ht="12.75">
      <c r="B13" s="20"/>
      <c r="C13" s="21"/>
      <c r="J13" s="19"/>
    </row>
    <row r="14" spans="1:12" s="20" customFormat="1" ht="12.75">
      <c r="A14" s="34"/>
      <c r="C14" s="54" t="s">
        <v>87</v>
      </c>
      <c r="D14" s="22"/>
      <c r="F14" s="6"/>
      <c r="G14" s="6"/>
      <c r="H14" s="22"/>
      <c r="I14" s="22"/>
      <c r="J14" s="38"/>
      <c r="L14" s="35"/>
    </row>
    <row r="16" ht="68.25" customHeight="1">
      <c r="C16" s="55" t="s">
        <v>152</v>
      </c>
    </row>
    <row r="17" ht="76.5">
      <c r="C17" s="1" t="s">
        <v>174</v>
      </c>
    </row>
    <row r="18" ht="140.25">
      <c r="C18" s="1" t="s">
        <v>175</v>
      </c>
    </row>
    <row r="19" ht="102">
      <c r="C19" s="20" t="s">
        <v>121</v>
      </c>
    </row>
    <row r="20" ht="51">
      <c r="C20" s="1" t="s">
        <v>153</v>
      </c>
    </row>
    <row r="21" ht="25.5">
      <c r="C21" s="1" t="s">
        <v>131</v>
      </c>
    </row>
    <row r="23" spans="1:3" ht="76.5">
      <c r="A23" s="8">
        <v>6</v>
      </c>
      <c r="B23" s="1" t="s">
        <v>23</v>
      </c>
      <c r="C23" s="1" t="s">
        <v>109</v>
      </c>
    </row>
    <row r="24" ht="12.75">
      <c r="C24" s="1" t="s">
        <v>101</v>
      </c>
    </row>
    <row r="25" spans="3:9" ht="12.75">
      <c r="C25" s="1" t="s">
        <v>99</v>
      </c>
      <c r="D25" s="6">
        <v>54</v>
      </c>
      <c r="E25" s="1" t="s">
        <v>22</v>
      </c>
      <c r="F25" s="6">
        <v>0</v>
      </c>
      <c r="G25" s="6">
        <v>0</v>
      </c>
      <c r="H25" s="6">
        <f>ROUND(D25*F25,0)</f>
        <v>0</v>
      </c>
      <c r="I25" s="6">
        <f>ROUND(D25*G25,0)</f>
        <v>0</v>
      </c>
    </row>
    <row r="27" spans="1:3" ht="63.75">
      <c r="A27" s="8">
        <v>7</v>
      </c>
      <c r="B27" s="1" t="s">
        <v>24</v>
      </c>
      <c r="C27" s="1" t="s">
        <v>113</v>
      </c>
    </row>
    <row r="28" ht="12.75">
      <c r="C28" s="1" t="s">
        <v>182</v>
      </c>
    </row>
    <row r="29" spans="3:9" ht="12.75">
      <c r="C29" s="1" t="s">
        <v>100</v>
      </c>
      <c r="D29" s="6">
        <v>2</v>
      </c>
      <c r="E29" s="1" t="s">
        <v>22</v>
      </c>
      <c r="F29" s="6">
        <v>0</v>
      </c>
      <c r="G29" s="6">
        <v>0</v>
      </c>
      <c r="H29" s="6">
        <f>ROUND(D29*F29,0)</f>
        <v>0</v>
      </c>
      <c r="I29" s="6">
        <f>ROUND(D29*G29,0)</f>
        <v>0</v>
      </c>
    </row>
    <row r="31" spans="1:3" ht="63.75">
      <c r="A31" s="8">
        <v>8</v>
      </c>
      <c r="B31" s="1" t="s">
        <v>25</v>
      </c>
      <c r="C31" s="1" t="s">
        <v>113</v>
      </c>
    </row>
    <row r="32" ht="12.75">
      <c r="C32" s="1" t="s">
        <v>114</v>
      </c>
    </row>
    <row r="33" spans="3:9" ht="12.75">
      <c r="C33" s="1" t="s">
        <v>102</v>
      </c>
      <c r="D33" s="6">
        <v>2</v>
      </c>
      <c r="E33" s="1" t="s">
        <v>22</v>
      </c>
      <c r="F33" s="6">
        <v>0</v>
      </c>
      <c r="G33" s="6">
        <v>0</v>
      </c>
      <c r="H33" s="6">
        <f>ROUND(D33*F33,0)</f>
        <v>0</v>
      </c>
      <c r="I33" s="6">
        <f>ROUND(D33*G33,0)</f>
        <v>0</v>
      </c>
    </row>
    <row r="35" spans="1:3" ht="77.25" customHeight="1">
      <c r="A35" s="8">
        <v>9</v>
      </c>
      <c r="B35" s="1" t="s">
        <v>26</v>
      </c>
      <c r="C35" s="1" t="s">
        <v>116</v>
      </c>
    </row>
    <row r="36" ht="12.75">
      <c r="C36" s="1" t="s">
        <v>115</v>
      </c>
    </row>
    <row r="37" spans="3:9" ht="12.75">
      <c r="C37" s="1" t="s">
        <v>103</v>
      </c>
      <c r="D37" s="6">
        <v>12</v>
      </c>
      <c r="E37" s="1" t="s">
        <v>22</v>
      </c>
      <c r="F37" s="6">
        <v>0</v>
      </c>
      <c r="G37" s="6">
        <v>0</v>
      </c>
      <c r="H37" s="6">
        <f>ROUND(D37*F37,0)</f>
        <v>0</v>
      </c>
      <c r="I37" s="6">
        <f>ROUND(D37*G37,0)</f>
        <v>0</v>
      </c>
    </row>
    <row r="39" spans="1:3" ht="89.25" customHeight="1">
      <c r="A39" s="8">
        <v>10</v>
      </c>
      <c r="B39" s="1" t="s">
        <v>27</v>
      </c>
      <c r="C39" s="1" t="s">
        <v>110</v>
      </c>
    </row>
    <row r="40" ht="12.75">
      <c r="C40" s="1" t="s">
        <v>107</v>
      </c>
    </row>
    <row r="41" spans="3:9" ht="12.75">
      <c r="C41" s="1" t="s">
        <v>104</v>
      </c>
      <c r="D41" s="6">
        <v>22</v>
      </c>
      <c r="E41" s="1" t="s">
        <v>22</v>
      </c>
      <c r="F41" s="6">
        <v>0</v>
      </c>
      <c r="G41" s="6">
        <v>0</v>
      </c>
      <c r="H41" s="6">
        <f>ROUND(D41*F41,0)</f>
        <v>0</v>
      </c>
      <c r="I41" s="6">
        <f>ROUND(D41*G41,0)</f>
        <v>0</v>
      </c>
    </row>
    <row r="43" spans="1:3" ht="90" customHeight="1">
      <c r="A43" s="8">
        <v>11</v>
      </c>
      <c r="B43" s="1" t="s">
        <v>28</v>
      </c>
      <c r="C43" s="1" t="s">
        <v>117</v>
      </c>
    </row>
    <row r="44" ht="12.75">
      <c r="C44" s="1" t="s">
        <v>107</v>
      </c>
    </row>
    <row r="45" spans="3:9" ht="12.75">
      <c r="C45" s="1" t="s">
        <v>105</v>
      </c>
      <c r="D45" s="6">
        <v>1</v>
      </c>
      <c r="E45" s="1" t="s">
        <v>22</v>
      </c>
      <c r="F45" s="6">
        <v>0</v>
      </c>
      <c r="G45" s="6">
        <v>0</v>
      </c>
      <c r="H45" s="6">
        <f>ROUND(D45*F45,0)</f>
        <v>0</v>
      </c>
      <c r="I45" s="6">
        <f>ROUND(D45*G45,0)</f>
        <v>0</v>
      </c>
    </row>
    <row r="47" spans="1:3" ht="104.25" customHeight="1">
      <c r="A47" s="8">
        <v>12</v>
      </c>
      <c r="B47" s="1" t="s">
        <v>29</v>
      </c>
      <c r="C47" s="1" t="s">
        <v>118</v>
      </c>
    </row>
    <row r="48" ht="12.75">
      <c r="C48" s="1" t="s">
        <v>107</v>
      </c>
    </row>
    <row r="49" spans="3:9" ht="12.75">
      <c r="C49" s="1" t="s">
        <v>106</v>
      </c>
      <c r="D49" s="6">
        <v>1</v>
      </c>
      <c r="E49" s="1" t="s">
        <v>22</v>
      </c>
      <c r="F49" s="6">
        <v>0</v>
      </c>
      <c r="G49" s="6">
        <v>0</v>
      </c>
      <c r="H49" s="6">
        <f>ROUND(D49*F49,0)</f>
        <v>0</v>
      </c>
      <c r="I49" s="6">
        <f>ROUND(D49*G49,0)</f>
        <v>0</v>
      </c>
    </row>
    <row r="51" spans="1:3" ht="64.5" customHeight="1">
      <c r="A51" s="8">
        <v>13</v>
      </c>
      <c r="B51" s="1" t="s">
        <v>75</v>
      </c>
      <c r="C51" s="56" t="s">
        <v>154</v>
      </c>
    </row>
    <row r="52" ht="12.75">
      <c r="C52" s="1" t="s">
        <v>119</v>
      </c>
    </row>
    <row r="53" spans="3:9" ht="12.75">
      <c r="C53" s="1" t="s">
        <v>108</v>
      </c>
      <c r="D53" s="6">
        <v>2</v>
      </c>
      <c r="E53" s="1" t="s">
        <v>22</v>
      </c>
      <c r="F53" s="6">
        <v>0</v>
      </c>
      <c r="G53" s="6">
        <v>0</v>
      </c>
      <c r="H53" s="6">
        <f>ROUND(D53*F53,0)</f>
        <v>0</v>
      </c>
      <c r="I53" s="6">
        <f>ROUND(D53*G53,0)</f>
        <v>0</v>
      </c>
    </row>
    <row r="56" spans="1:12" s="9" customFormat="1" ht="12.75">
      <c r="A56" s="7"/>
      <c r="B56" s="3"/>
      <c r="C56" s="3" t="s">
        <v>14</v>
      </c>
      <c r="D56" s="5"/>
      <c r="E56" s="3"/>
      <c r="F56" s="5"/>
      <c r="G56" s="5"/>
      <c r="H56" s="5">
        <f>ROUND(SUM(H4:H55),0)</f>
        <v>0</v>
      </c>
      <c r="I56" s="5">
        <f>ROUND(SUM(I4:I55),0)</f>
        <v>0</v>
      </c>
      <c r="L56" s="36"/>
    </row>
    <row r="58" spans="3:9" ht="12.75">
      <c r="C58" s="23"/>
      <c r="I58" s="24"/>
    </row>
    <row r="59" ht="12.75">
      <c r="C59" s="23"/>
    </row>
    <row r="60" ht="12.75">
      <c r="I60" s="22"/>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Fa- és műanyag szerkezet elhelyezése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10" sqref="A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1"/>
    </row>
    <row r="3" spans="1:10" ht="76.5">
      <c r="A3" s="8">
        <v>1</v>
      </c>
      <c r="B3" s="20" t="s">
        <v>88</v>
      </c>
      <c r="C3" s="21" t="s">
        <v>155</v>
      </c>
      <c r="D3" s="6">
        <v>5</v>
      </c>
      <c r="E3" s="1" t="s">
        <v>13</v>
      </c>
      <c r="F3" s="6">
        <v>0</v>
      </c>
      <c r="G3" s="6">
        <v>0</v>
      </c>
      <c r="H3" s="22">
        <f>ROUND(D3*F3,0)</f>
        <v>0</v>
      </c>
      <c r="I3" s="22">
        <f>ROUND(D3*G3,0)</f>
        <v>0</v>
      </c>
      <c r="J3" s="35"/>
    </row>
    <row r="4" spans="2:10" ht="12.75">
      <c r="B4" s="20"/>
      <c r="C4" s="21"/>
      <c r="H4" s="22"/>
      <c r="I4" s="22"/>
      <c r="J4" s="35"/>
    </row>
    <row r="5" spans="1:10" ht="54.75" customHeight="1">
      <c r="A5" s="8">
        <v>2</v>
      </c>
      <c r="B5" s="20" t="s">
        <v>132</v>
      </c>
      <c r="C5" s="21" t="s">
        <v>133</v>
      </c>
      <c r="D5" s="6">
        <v>1200</v>
      </c>
      <c r="E5" s="1" t="s">
        <v>13</v>
      </c>
      <c r="F5" s="6">
        <v>0</v>
      </c>
      <c r="G5" s="6">
        <v>0</v>
      </c>
      <c r="H5" s="22">
        <f>ROUND(D5*F5,0)</f>
        <v>0</v>
      </c>
      <c r="I5" s="22">
        <f>ROUND(D5*G5,0)</f>
        <v>0</v>
      </c>
      <c r="J5" s="35"/>
    </row>
    <row r="6" spans="3:10" ht="12.75">
      <c r="C6" s="2"/>
      <c r="D6" s="22"/>
      <c r="H6" s="22"/>
      <c r="I6" s="22"/>
      <c r="J6" s="35"/>
    </row>
    <row r="7" spans="1:10" s="20" customFormat="1" ht="134.25" customHeight="1">
      <c r="A7" s="34">
        <v>3</v>
      </c>
      <c r="B7" s="20" t="s">
        <v>82</v>
      </c>
      <c r="C7" s="52" t="s">
        <v>156</v>
      </c>
      <c r="D7" s="22">
        <v>1200</v>
      </c>
      <c r="E7" s="20" t="s">
        <v>13</v>
      </c>
      <c r="F7" s="6">
        <v>0</v>
      </c>
      <c r="G7" s="22">
        <v>0</v>
      </c>
      <c r="H7" s="22">
        <f>ROUND(D7*F7,0)</f>
        <v>0</v>
      </c>
      <c r="I7" s="22">
        <f>ROUND(D7*G7,0)</f>
        <v>0</v>
      </c>
      <c r="J7" s="35"/>
    </row>
    <row r="8" spans="3:10" ht="12.75">
      <c r="C8" s="2"/>
      <c r="D8" s="22"/>
      <c r="J8" s="32"/>
    </row>
    <row r="9" spans="1:10" s="20" customFormat="1" ht="121.5" customHeight="1">
      <c r="A9" s="34">
        <v>4</v>
      </c>
      <c r="B9" s="20" t="s">
        <v>83</v>
      </c>
      <c r="C9" s="52" t="s">
        <v>157</v>
      </c>
      <c r="D9" s="22">
        <v>70</v>
      </c>
      <c r="E9" s="20" t="s">
        <v>13</v>
      </c>
      <c r="F9" s="6">
        <v>0</v>
      </c>
      <c r="G9" s="22">
        <v>0</v>
      </c>
      <c r="H9" s="22">
        <f>ROUND(D9*F9,0)</f>
        <v>0</v>
      </c>
      <c r="I9" s="22">
        <f>ROUND(D9*G9,0)</f>
        <v>0</v>
      </c>
      <c r="J9" s="35"/>
    </row>
    <row r="10" ht="12.75">
      <c r="J10" s="32"/>
    </row>
    <row r="11" spans="1:10" s="9" customFormat="1" ht="12.75">
      <c r="A11" s="7"/>
      <c r="B11" s="3"/>
      <c r="C11" s="3" t="s">
        <v>14</v>
      </c>
      <c r="D11" s="5"/>
      <c r="E11" s="3"/>
      <c r="F11" s="5"/>
      <c r="G11" s="5"/>
      <c r="H11" s="5">
        <f>ROUND(SUM(H2:H10),0)</f>
        <v>0</v>
      </c>
      <c r="I11" s="5">
        <f>ROUND(SUM(I2:I10),0)</f>
        <v>0</v>
      </c>
      <c r="J11"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Felületképzés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workbookViewId="0" topLeftCell="A16">
      <selection activeCell="C17" sqref="C1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hidden="1" customWidth="1"/>
    <col min="11" max="11" width="15.140625" style="1" customWidth="1"/>
    <col min="12" max="16384" width="9.140625" style="1" customWidth="1"/>
  </cols>
  <sheetData>
    <row r="1" spans="1:15" s="4" customFormat="1" ht="25.5">
      <c r="A1" s="7" t="s">
        <v>3</v>
      </c>
      <c r="B1" s="3" t="s">
        <v>4</v>
      </c>
      <c r="C1" s="3" t="s">
        <v>5</v>
      </c>
      <c r="D1" s="5" t="s">
        <v>6</v>
      </c>
      <c r="E1" s="3" t="s">
        <v>7</v>
      </c>
      <c r="F1" s="5" t="s">
        <v>8</v>
      </c>
      <c r="G1" s="5" t="s">
        <v>9</v>
      </c>
      <c r="H1" s="5" t="s">
        <v>10</v>
      </c>
      <c r="I1" s="5" t="s">
        <v>11</v>
      </c>
      <c r="J1" s="31" t="s">
        <v>74</v>
      </c>
      <c r="M1" s="19"/>
      <c r="N1" s="19"/>
      <c r="O1" s="19"/>
    </row>
    <row r="2" spans="1:15" s="4" customFormat="1" ht="12.75">
      <c r="A2" s="26"/>
      <c r="B2" s="9"/>
      <c r="C2" s="9"/>
      <c r="D2" s="27"/>
      <c r="E2" s="9"/>
      <c r="F2" s="27"/>
      <c r="G2" s="27"/>
      <c r="H2" s="27"/>
      <c r="I2" s="27"/>
      <c r="M2" s="19"/>
      <c r="N2" s="19"/>
      <c r="O2" s="19"/>
    </row>
    <row r="3" spans="1:10" ht="63.75">
      <c r="A3" s="8">
        <v>1</v>
      </c>
      <c r="B3" s="1" t="s">
        <v>76</v>
      </c>
      <c r="C3" s="2" t="s">
        <v>77</v>
      </c>
      <c r="D3" s="6">
        <v>130</v>
      </c>
      <c r="E3" s="1" t="s">
        <v>17</v>
      </c>
      <c r="F3" s="6">
        <v>0</v>
      </c>
      <c r="G3" s="6">
        <v>0</v>
      </c>
      <c r="H3" s="6">
        <f>ROUND(D3*F3,0)</f>
        <v>0</v>
      </c>
      <c r="I3" s="6">
        <f>ROUND(D3*G3,0)</f>
        <v>0</v>
      </c>
      <c r="J3" s="32">
        <f aca="true" t="shared" si="0" ref="J3:J19">H3+I3</f>
        <v>0</v>
      </c>
    </row>
    <row r="4" ht="12.75">
      <c r="J4" s="32">
        <f t="shared" si="0"/>
        <v>0</v>
      </c>
    </row>
    <row r="5" spans="1:10" ht="102">
      <c r="A5" s="8">
        <v>2</v>
      </c>
      <c r="B5" s="1" t="s">
        <v>39</v>
      </c>
      <c r="C5" s="43" t="s">
        <v>164</v>
      </c>
      <c r="D5" s="6">
        <v>765</v>
      </c>
      <c r="E5" s="1" t="s">
        <v>13</v>
      </c>
      <c r="F5" s="6">
        <v>0</v>
      </c>
      <c r="G5" s="6">
        <v>0</v>
      </c>
      <c r="H5" s="6">
        <f>ROUND(D5*F5,0)</f>
        <v>0</v>
      </c>
      <c r="I5" s="6">
        <f>ROUND(D5*G5,0)</f>
        <v>0</v>
      </c>
      <c r="J5" s="32">
        <f t="shared" si="0"/>
        <v>0</v>
      </c>
    </row>
    <row r="6" spans="3:10" ht="12.75">
      <c r="C6" s="2"/>
      <c r="J6" s="32"/>
    </row>
    <row r="7" spans="1:10" ht="89.25">
      <c r="A7" s="8">
        <v>3</v>
      </c>
      <c r="B7" s="1" t="s">
        <v>122</v>
      </c>
      <c r="C7" s="52" t="s">
        <v>165</v>
      </c>
      <c r="D7" s="6">
        <v>130</v>
      </c>
      <c r="E7" s="1" t="s">
        <v>13</v>
      </c>
      <c r="F7" s="6">
        <v>0</v>
      </c>
      <c r="G7" s="6">
        <v>0</v>
      </c>
      <c r="H7" s="6">
        <f>ROUND(D7*F7,0)</f>
        <v>0</v>
      </c>
      <c r="I7" s="6">
        <f>ROUND(D7*G7,0)</f>
        <v>0</v>
      </c>
      <c r="J7" s="32"/>
    </row>
    <row r="8" ht="12.75">
      <c r="J8" s="32">
        <f t="shared" si="0"/>
        <v>0</v>
      </c>
    </row>
    <row r="9" spans="1:10" ht="76.5">
      <c r="A9" s="8">
        <v>4</v>
      </c>
      <c r="B9" s="1" t="s">
        <v>40</v>
      </c>
      <c r="C9" s="43" t="s">
        <v>166</v>
      </c>
      <c r="D9" s="6">
        <v>130</v>
      </c>
      <c r="E9" s="1" t="s">
        <v>17</v>
      </c>
      <c r="F9" s="6">
        <v>0</v>
      </c>
      <c r="G9" s="6">
        <v>0</v>
      </c>
      <c r="H9" s="6">
        <f>ROUND(D9*F9,0)</f>
        <v>0</v>
      </c>
      <c r="I9" s="6">
        <f>ROUND(D9*G9,0)</f>
        <v>0</v>
      </c>
      <c r="J9" s="32">
        <f t="shared" si="0"/>
        <v>0</v>
      </c>
    </row>
    <row r="10" ht="12.75">
      <c r="J10" s="32">
        <f t="shared" si="0"/>
        <v>0</v>
      </c>
    </row>
    <row r="11" spans="1:11" ht="102">
      <c r="A11" s="34">
        <v>5</v>
      </c>
      <c r="B11" s="1" t="s">
        <v>123</v>
      </c>
      <c r="C11" s="52" t="s">
        <v>167</v>
      </c>
      <c r="D11" s="6">
        <v>765</v>
      </c>
      <c r="E11" s="1" t="s">
        <v>13</v>
      </c>
      <c r="F11" s="6">
        <v>0</v>
      </c>
      <c r="G11" s="6">
        <v>0</v>
      </c>
      <c r="H11" s="6">
        <f>ROUND(D11*F11,0)</f>
        <v>0</v>
      </c>
      <c r="I11" s="6">
        <f>ROUND(D11*G11,0)</f>
        <v>0</v>
      </c>
      <c r="J11" s="35">
        <f t="shared" si="0"/>
        <v>0</v>
      </c>
      <c r="K11" s="19"/>
    </row>
    <row r="12" spans="1:10" ht="12.75">
      <c r="A12" s="34"/>
      <c r="C12" s="2"/>
      <c r="J12" s="35"/>
    </row>
    <row r="13" spans="1:10" ht="63.75">
      <c r="A13" s="34">
        <v>6</v>
      </c>
      <c r="B13" s="1" t="s">
        <v>92</v>
      </c>
      <c r="C13" s="2" t="s">
        <v>125</v>
      </c>
      <c r="D13" s="6">
        <v>38</v>
      </c>
      <c r="E13" s="1" t="s">
        <v>93</v>
      </c>
      <c r="F13" s="6">
        <v>0</v>
      </c>
      <c r="G13" s="6">
        <v>0</v>
      </c>
      <c r="H13" s="6">
        <f>ROUND(D13*F13,0)</f>
        <v>0</v>
      </c>
      <c r="I13" s="6">
        <f>ROUND(D13*G13,0)</f>
        <v>0</v>
      </c>
      <c r="J13" s="35">
        <f t="shared" si="0"/>
        <v>0</v>
      </c>
    </row>
    <row r="14" spans="1:10" ht="12.75">
      <c r="A14" s="34"/>
      <c r="C14" s="2"/>
      <c r="J14" s="35"/>
    </row>
    <row r="15" spans="1:11" s="20" customFormat="1" ht="127.5">
      <c r="A15" s="34">
        <v>7</v>
      </c>
      <c r="B15" s="20" t="s">
        <v>124</v>
      </c>
      <c r="C15" s="52" t="s">
        <v>168</v>
      </c>
      <c r="D15" s="22">
        <v>20</v>
      </c>
      <c r="E15" s="20" t="s">
        <v>13</v>
      </c>
      <c r="F15" s="6">
        <v>0</v>
      </c>
      <c r="G15" s="6">
        <v>0</v>
      </c>
      <c r="H15" s="22">
        <f>ROUND(D15*F15,0)</f>
        <v>0</v>
      </c>
      <c r="I15" s="22">
        <f>ROUND(D15*G15,0)</f>
        <v>0</v>
      </c>
      <c r="J15" s="35">
        <f t="shared" si="0"/>
        <v>0</v>
      </c>
      <c r="K15" s="38"/>
    </row>
    <row r="16" spans="10:14" ht="12.75">
      <c r="J16" s="32">
        <f t="shared" si="0"/>
        <v>0</v>
      </c>
      <c r="N16" s="20"/>
    </row>
    <row r="17" spans="1:14" ht="114.75">
      <c r="A17" s="34">
        <v>8</v>
      </c>
      <c r="B17" s="20" t="s">
        <v>41</v>
      </c>
      <c r="C17" s="43" t="s">
        <v>169</v>
      </c>
      <c r="D17" s="6">
        <v>1045</v>
      </c>
      <c r="E17" s="1" t="s">
        <v>13</v>
      </c>
      <c r="F17" s="6">
        <v>0</v>
      </c>
      <c r="G17" s="6">
        <v>0</v>
      </c>
      <c r="H17" s="6">
        <f>ROUND(D17*F17,0)</f>
        <v>0</v>
      </c>
      <c r="I17" s="6">
        <f>ROUND(D17*G17,0)</f>
        <v>0</v>
      </c>
      <c r="J17" s="33">
        <f t="shared" si="0"/>
        <v>0</v>
      </c>
      <c r="K17" s="19"/>
      <c r="N17" s="20"/>
    </row>
    <row r="18" spans="3:14" ht="12.75">
      <c r="C18" s="2"/>
      <c r="J18" s="33"/>
      <c r="N18" s="20"/>
    </row>
    <row r="19" spans="1:11" s="20" customFormat="1" ht="165.75">
      <c r="A19" s="34">
        <v>9</v>
      </c>
      <c r="B19" s="20" t="s">
        <v>126</v>
      </c>
      <c r="C19" s="52" t="s">
        <v>170</v>
      </c>
      <c r="D19" s="22">
        <v>155</v>
      </c>
      <c r="E19" s="20" t="s">
        <v>13</v>
      </c>
      <c r="F19" s="6">
        <v>0</v>
      </c>
      <c r="G19" s="6">
        <v>0</v>
      </c>
      <c r="H19" s="22">
        <f>ROUND(D19*F19,0)</f>
        <v>0</v>
      </c>
      <c r="I19" s="22">
        <f>ROUND(D19*G19,0)</f>
        <v>0</v>
      </c>
      <c r="J19" s="35">
        <f t="shared" si="0"/>
        <v>0</v>
      </c>
      <c r="K19" s="38"/>
    </row>
    <row r="21" spans="1:9" ht="38.25">
      <c r="A21" s="8">
        <v>10</v>
      </c>
      <c r="B21" s="1" t="s">
        <v>183</v>
      </c>
      <c r="C21" s="1" t="s">
        <v>184</v>
      </c>
      <c r="D21" s="22">
        <v>10</v>
      </c>
      <c r="E21" s="20" t="s">
        <v>22</v>
      </c>
      <c r="F21" s="6">
        <v>0</v>
      </c>
      <c r="G21" s="6">
        <v>0</v>
      </c>
      <c r="H21" s="22">
        <f>ROUND(D21*F21,0)</f>
        <v>0</v>
      </c>
      <c r="I21" s="22">
        <f>ROUND(D21*G21,0)</f>
        <v>0</v>
      </c>
    </row>
    <row r="23" spans="1:10" s="9" customFormat="1" ht="12.75">
      <c r="A23" s="7"/>
      <c r="B23" s="3"/>
      <c r="C23" s="3" t="s">
        <v>14</v>
      </c>
      <c r="D23" s="5"/>
      <c r="E23" s="3"/>
      <c r="F23" s="5"/>
      <c r="G23" s="5"/>
      <c r="H23" s="5">
        <f>ROUND(SUM(H3:H20),0)</f>
        <v>0</v>
      </c>
      <c r="I23" s="5">
        <f>ROUND(SUM(I3:J20),0)</f>
        <v>0</v>
      </c>
      <c r="J23" s="36">
        <f>SUM(J15:J20)</f>
        <v>0</v>
      </c>
    </row>
    <row r="25" spans="3:9" ht="12.75">
      <c r="C25" s="23"/>
      <c r="I25" s="24"/>
    </row>
    <row r="26" ht="12.75">
      <c r="C26" s="23"/>
    </row>
    <row r="27" ht="12.75">
      <c r="I27" s="57"/>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Szigetelés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D7" sqref="D7"/>
    </sheetView>
  </sheetViews>
  <sheetFormatPr defaultColWidth="9.140625" defaultRowHeight="15"/>
  <cols>
    <col min="1" max="1" width="4.28125" style="0" customWidth="1"/>
    <col min="2" max="2" width="9.28125" style="0" customWidth="1"/>
    <col min="3" max="3" width="36.7109375" style="0" customWidth="1"/>
    <col min="4" max="4" width="6.7109375" style="0" customWidth="1"/>
    <col min="5" max="5" width="7.140625" style="0" customWidth="1"/>
    <col min="6" max="7" width="8.28125" style="0" customWidth="1"/>
    <col min="8" max="9" width="10.28125" style="0" customWidth="1"/>
    <col min="10" max="10" width="15.140625" style="0" customWidth="1"/>
  </cols>
  <sheetData>
    <row r="1" spans="1:9" ht="25.5">
      <c r="A1" s="7" t="s">
        <v>3</v>
      </c>
      <c r="B1" s="3" t="s">
        <v>4</v>
      </c>
      <c r="C1" s="3" t="s">
        <v>5</v>
      </c>
      <c r="D1" s="5" t="s">
        <v>6</v>
      </c>
      <c r="E1" s="3" t="s">
        <v>7</v>
      </c>
      <c r="F1" s="5" t="s">
        <v>8</v>
      </c>
      <c r="G1" s="5" t="s">
        <v>9</v>
      </c>
      <c r="H1" s="5" t="s">
        <v>10</v>
      </c>
      <c r="I1" s="5" t="s">
        <v>11</v>
      </c>
    </row>
    <row r="2" spans="1:9" ht="15">
      <c r="A2" s="26"/>
      <c r="B2" s="9"/>
      <c r="C2" s="9"/>
      <c r="D2" s="27"/>
      <c r="E2" s="9"/>
      <c r="F2" s="27"/>
      <c r="G2" s="27"/>
      <c r="H2" s="27"/>
      <c r="I2" s="27"/>
    </row>
    <row r="3" spans="1:9" s="47" customFormat="1" ht="76.5">
      <c r="A3" s="46">
        <v>1</v>
      </c>
      <c r="B3" s="28" t="s">
        <v>81</v>
      </c>
      <c r="C3" s="28" t="s">
        <v>177</v>
      </c>
      <c r="D3" s="29">
        <v>1</v>
      </c>
      <c r="E3" s="28" t="s">
        <v>43</v>
      </c>
      <c r="F3" s="29">
        <v>0</v>
      </c>
      <c r="G3" s="29">
        <v>0</v>
      </c>
      <c r="H3" s="6">
        <f>ROUND(D3*F3,0)</f>
        <v>0</v>
      </c>
      <c r="I3" s="6">
        <f>ROUND(D3*G3,0)</f>
        <v>0</v>
      </c>
    </row>
    <row r="4" spans="1:9" s="47" customFormat="1" ht="51">
      <c r="A4" s="46">
        <v>2</v>
      </c>
      <c r="B4" s="1" t="s">
        <v>112</v>
      </c>
      <c r="C4" s="2" t="s">
        <v>130</v>
      </c>
      <c r="D4" s="29">
        <v>1</v>
      </c>
      <c r="E4" s="28" t="s">
        <v>43</v>
      </c>
      <c r="F4" s="29">
        <v>0</v>
      </c>
      <c r="G4" s="29">
        <v>0</v>
      </c>
      <c r="H4" s="6">
        <f>ROUND(D4*F4,0)</f>
        <v>0</v>
      </c>
      <c r="I4" s="6">
        <f>ROUND(D4*G4,0)</f>
        <v>0</v>
      </c>
    </row>
    <row r="5" spans="1:9" ht="15">
      <c r="A5" s="26"/>
      <c r="B5" s="9"/>
      <c r="C5" s="9"/>
      <c r="D5" s="27"/>
      <c r="E5" s="9"/>
      <c r="F5" s="27"/>
      <c r="G5" s="27"/>
      <c r="H5" s="6"/>
      <c r="I5" s="6"/>
    </row>
    <row r="6" spans="1:9" ht="102">
      <c r="A6" s="8">
        <v>3</v>
      </c>
      <c r="B6" s="1" t="s">
        <v>111</v>
      </c>
      <c r="C6" s="2" t="s">
        <v>129</v>
      </c>
      <c r="D6" s="6">
        <v>40</v>
      </c>
      <c r="E6" s="1" t="s">
        <v>43</v>
      </c>
      <c r="F6" s="6">
        <v>0</v>
      </c>
      <c r="G6" s="6">
        <v>0</v>
      </c>
      <c r="H6" s="6">
        <f>ROUND(D6*F6,0)</f>
        <v>0</v>
      </c>
      <c r="I6" s="6">
        <f>ROUND(D6*G6,0)</f>
        <v>0</v>
      </c>
    </row>
    <row r="7" spans="1:10" ht="127.5">
      <c r="A7" s="8"/>
      <c r="B7" s="1"/>
      <c r="C7" s="43" t="s">
        <v>171</v>
      </c>
      <c r="D7" s="6"/>
      <c r="E7" s="1"/>
      <c r="F7" s="6"/>
      <c r="G7" s="6"/>
      <c r="H7" s="6"/>
      <c r="I7" s="6"/>
      <c r="J7" s="1"/>
    </row>
    <row r="8" spans="1:10" ht="15">
      <c r="A8" s="8"/>
      <c r="B8" s="1"/>
      <c r="C8" s="1"/>
      <c r="D8" s="6"/>
      <c r="E8" s="1"/>
      <c r="F8" s="6"/>
      <c r="G8" s="6"/>
      <c r="H8" s="6"/>
      <c r="I8" s="6"/>
      <c r="J8" s="1"/>
    </row>
    <row r="9" spans="1:10" ht="15">
      <c r="A9" s="7"/>
      <c r="B9" s="3"/>
      <c r="C9" s="3" t="s">
        <v>14</v>
      </c>
      <c r="D9" s="5"/>
      <c r="E9" s="3"/>
      <c r="F9" s="5"/>
      <c r="G9" s="5"/>
      <c r="H9" s="5">
        <f>ROUND(SUM(H3:H8),0)</f>
        <v>0</v>
      </c>
      <c r="I9" s="5">
        <f>ROUND(SUM(I3:I8),0)</f>
        <v>0</v>
      </c>
      <c r="J9" s="9"/>
    </row>
    <row r="10" spans="1:10" ht="15">
      <c r="A10" s="8"/>
      <c r="B10" s="1"/>
      <c r="C10" s="1"/>
      <c r="D10" s="6"/>
      <c r="E10" s="1"/>
      <c r="F10" s="6"/>
      <c r="G10" s="6"/>
      <c r="H10" s="6"/>
      <c r="I10" s="6"/>
      <c r="J10" s="1"/>
    </row>
    <row r="11" spans="1:10" ht="15">
      <c r="A11" s="8"/>
      <c r="B11" s="1"/>
      <c r="C11" s="23"/>
      <c r="D11" s="6"/>
      <c r="E11" s="1"/>
      <c r="F11" s="6"/>
      <c r="G11" s="6"/>
      <c r="H11" s="6"/>
      <c r="I11" s="24"/>
      <c r="J11" s="1"/>
    </row>
    <row r="12" spans="1:10" ht="15">
      <c r="A12" s="8"/>
      <c r="B12" s="1"/>
      <c r="C12" s="23"/>
      <c r="D12" s="6"/>
      <c r="E12" s="1"/>
      <c r="F12" s="6"/>
      <c r="G12" s="6"/>
      <c r="H12" s="6"/>
      <c r="I12" s="6"/>
      <c r="J12" s="1"/>
    </row>
    <row r="13" spans="1:9" ht="15">
      <c r="A13" s="8"/>
      <c r="B13" s="1"/>
      <c r="C13" s="1"/>
      <c r="D13" s="6"/>
      <c r="E13" s="1"/>
      <c r="F13" s="6"/>
      <c r="G13" s="6"/>
      <c r="H13" s="6"/>
      <c r="I13" s="58"/>
    </row>
    <row r="14" spans="1:10" ht="15">
      <c r="A14" s="8"/>
      <c r="B14" s="1"/>
      <c r="C14" s="1"/>
      <c r="D14" s="6"/>
      <c r="E14" s="1"/>
      <c r="F14" s="6"/>
      <c r="G14" s="6"/>
      <c r="H14" s="6"/>
      <c r="I14" s="1"/>
      <c r="J14" s="1"/>
    </row>
    <row r="15" spans="1:10" ht="15">
      <c r="A15" s="8"/>
      <c r="B15" s="1"/>
      <c r="C15" s="1"/>
      <c r="D15" s="6"/>
      <c r="E15" s="1"/>
      <c r="F15" s="6"/>
      <c r="G15" s="6"/>
      <c r="H15" s="6"/>
      <c r="I15" s="44"/>
      <c r="J15" s="1"/>
    </row>
    <row r="16" spans="1:10" ht="15">
      <c r="A16" s="8"/>
      <c r="B16" s="1"/>
      <c r="C16" s="1"/>
      <c r="D16" s="6"/>
      <c r="E16" s="1"/>
      <c r="F16" s="6"/>
      <c r="G16" s="6"/>
      <c r="H16" s="6"/>
      <c r="I16" s="6"/>
      <c r="J16" s="1"/>
    </row>
    <row r="17" spans="1:10" ht="15">
      <c r="A17" s="8"/>
      <c r="B17" s="1"/>
      <c r="C17" s="1"/>
      <c r="D17" s="6"/>
      <c r="E17" s="1"/>
      <c r="F17" s="6"/>
      <c r="G17" s="6"/>
      <c r="H17" s="6"/>
      <c r="I17" s="6"/>
      <c r="J17" s="1"/>
    </row>
  </sheetData>
  <sheetProtection/>
  <printOptions/>
  <pageMargins left="0.7" right="0.7" top="0.75" bottom="0.75" header="0.3" footer="0.3"/>
  <pageSetup fitToHeight="0" fitToWidth="1" horizontalDpi="600" verticalDpi="600" orientation="portrait" paperSize="9" scale="86" r:id="rId1"/>
  <headerFooter>
    <oddHeader>&amp;LNapelemes rendszer</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22"/>
  <sheetViews>
    <sheetView workbookViewId="0" topLeftCell="A7">
      <selection activeCell="F10" sqref="F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6"/>
      <c r="B2" s="9"/>
      <c r="C2" s="9"/>
      <c r="D2" s="27"/>
      <c r="E2" s="9"/>
      <c r="F2" s="27"/>
      <c r="G2" s="27"/>
      <c r="H2" s="27"/>
      <c r="I2" s="27"/>
    </row>
    <row r="3" spans="1:9" ht="25.5">
      <c r="A3" s="46">
        <v>1</v>
      </c>
      <c r="B3" s="1" t="s">
        <v>78</v>
      </c>
      <c r="C3" s="2" t="s">
        <v>134</v>
      </c>
      <c r="D3" s="29">
        <v>65</v>
      </c>
      <c r="E3" s="28" t="s">
        <v>13</v>
      </c>
      <c r="F3" s="29">
        <v>0</v>
      </c>
      <c r="G3" s="29">
        <v>0</v>
      </c>
      <c r="H3" s="6">
        <f>ROUND(D3*F3,0)</f>
        <v>0</v>
      </c>
      <c r="I3" s="6">
        <f>ROUND(D3*G3,0)</f>
        <v>0</v>
      </c>
    </row>
    <row r="4" spans="1:9" s="4" customFormat="1" ht="12.75">
      <c r="A4" s="46"/>
      <c r="B4" s="9"/>
      <c r="C4" s="9"/>
      <c r="D4" s="27"/>
      <c r="E4" s="9"/>
      <c r="F4" s="27"/>
      <c r="G4" s="27"/>
      <c r="H4" s="6"/>
      <c r="I4" s="6"/>
    </row>
    <row r="5" spans="1:9" s="4" customFormat="1" ht="12.75">
      <c r="A5" s="46">
        <v>2</v>
      </c>
      <c r="B5" s="1" t="s">
        <v>94</v>
      </c>
      <c r="C5" s="2" t="s">
        <v>95</v>
      </c>
      <c r="D5" s="29">
        <v>1</v>
      </c>
      <c r="E5" s="28" t="s">
        <v>43</v>
      </c>
      <c r="F5" s="29">
        <v>0</v>
      </c>
      <c r="G5" s="29">
        <v>0</v>
      </c>
      <c r="H5" s="6">
        <f>ROUND(D5*F5,0)</f>
        <v>0</v>
      </c>
      <c r="I5" s="6">
        <f>ROUND(D5*G5,0)</f>
        <v>0</v>
      </c>
    </row>
    <row r="6" spans="1:9" s="4" customFormat="1" ht="12.75">
      <c r="A6" s="46"/>
      <c r="B6" s="9"/>
      <c r="C6" s="9"/>
      <c r="D6" s="27"/>
      <c r="E6" s="9"/>
      <c r="F6" s="27"/>
      <c r="G6" s="27"/>
      <c r="H6" s="6"/>
      <c r="I6" s="6"/>
    </row>
    <row r="7" spans="1:10" s="4" customFormat="1" ht="63.75">
      <c r="A7" s="46">
        <v>3</v>
      </c>
      <c r="B7" s="1" t="s">
        <v>90</v>
      </c>
      <c r="C7" s="43" t="s">
        <v>158</v>
      </c>
      <c r="D7" s="22">
        <v>5</v>
      </c>
      <c r="E7" s="1" t="s">
        <v>22</v>
      </c>
      <c r="F7" s="6">
        <v>0</v>
      </c>
      <c r="G7" s="29">
        <v>0</v>
      </c>
      <c r="H7" s="6">
        <f>ROUND(D7*F7,0)</f>
        <v>0</v>
      </c>
      <c r="I7" s="6">
        <f>ROUND(D7*G7,0)</f>
        <v>0</v>
      </c>
      <c r="J7" s="19"/>
    </row>
    <row r="8" spans="1:10" s="4" customFormat="1" ht="12.75">
      <c r="A8" s="46"/>
      <c r="B8" s="1"/>
      <c r="C8" s="2"/>
      <c r="D8" s="22"/>
      <c r="E8" s="1"/>
      <c r="F8" s="6"/>
      <c r="G8" s="27"/>
      <c r="H8" s="6"/>
      <c r="I8" s="6"/>
      <c r="J8" s="19"/>
    </row>
    <row r="9" spans="1:10" s="4" customFormat="1" ht="102">
      <c r="A9" s="46">
        <v>4</v>
      </c>
      <c r="B9" s="1" t="s">
        <v>135</v>
      </c>
      <c r="C9" s="21" t="s">
        <v>136</v>
      </c>
      <c r="D9" s="22">
        <v>65</v>
      </c>
      <c r="E9" s="1" t="s">
        <v>13</v>
      </c>
      <c r="F9" s="6">
        <v>0</v>
      </c>
      <c r="G9" s="29">
        <v>0</v>
      </c>
      <c r="H9" s="22">
        <f>ROUND(D9*F9,0)</f>
        <v>0</v>
      </c>
      <c r="I9" s="22">
        <f>ROUND(D9*G9,0)</f>
        <v>0</v>
      </c>
      <c r="J9" s="19"/>
    </row>
    <row r="10" spans="1:9" s="4" customFormat="1" ht="12.75">
      <c r="A10" s="46"/>
      <c r="B10" s="1"/>
      <c r="C10" s="2"/>
      <c r="D10" s="6"/>
      <c r="E10" s="1"/>
      <c r="F10" s="6"/>
      <c r="G10" s="27"/>
      <c r="H10" s="22"/>
      <c r="I10" s="22"/>
    </row>
    <row r="11" spans="1:11" s="41" customFormat="1" ht="83.25" customHeight="1">
      <c r="A11" s="60">
        <v>5</v>
      </c>
      <c r="B11" s="20" t="s">
        <v>81</v>
      </c>
      <c r="C11" s="21" t="s">
        <v>176</v>
      </c>
      <c r="D11" s="22">
        <v>14</v>
      </c>
      <c r="E11" s="20" t="s">
        <v>22</v>
      </c>
      <c r="F11" s="6">
        <v>0</v>
      </c>
      <c r="G11" s="29">
        <v>0</v>
      </c>
      <c r="H11" s="22">
        <f>ROUND(D11*F11,0)</f>
        <v>0</v>
      </c>
      <c r="I11" s="22">
        <f>ROUND(D11*G11,0)</f>
        <v>0</v>
      </c>
      <c r="J11" s="38"/>
      <c r="K11" s="20"/>
    </row>
    <row r="12" spans="1:11" s="41" customFormat="1" ht="15" customHeight="1">
      <c r="A12" s="60"/>
      <c r="B12" s="20"/>
      <c r="C12" s="21"/>
      <c r="D12" s="22"/>
      <c r="E12" s="20"/>
      <c r="F12" s="22"/>
      <c r="G12" s="27"/>
      <c r="H12" s="22"/>
      <c r="I12" s="22"/>
      <c r="J12" s="38"/>
      <c r="K12" s="20"/>
    </row>
    <row r="13" spans="1:11" s="41" customFormat="1" ht="52.5" customHeight="1">
      <c r="A13" s="60">
        <v>6</v>
      </c>
      <c r="B13" s="1" t="s">
        <v>34</v>
      </c>
      <c r="C13" s="43" t="s">
        <v>172</v>
      </c>
      <c r="D13" s="22">
        <v>1</v>
      </c>
      <c r="E13" s="20" t="s">
        <v>22</v>
      </c>
      <c r="F13" s="22">
        <v>0</v>
      </c>
      <c r="G13" s="29">
        <v>0</v>
      </c>
      <c r="H13" s="22">
        <f>ROUND(D13*F13,0)</f>
        <v>0</v>
      </c>
      <c r="I13" s="22">
        <f>ROUND(D13*G13,0)</f>
        <v>0</v>
      </c>
      <c r="J13" s="38"/>
      <c r="K13" s="20"/>
    </row>
    <row r="14" spans="1:10" s="41" customFormat="1" ht="12.75" customHeight="1">
      <c r="A14" s="60"/>
      <c r="B14" s="20"/>
      <c r="C14" s="21"/>
      <c r="D14" s="22"/>
      <c r="E14" s="20"/>
      <c r="F14" s="22"/>
      <c r="G14" s="27"/>
      <c r="H14" s="22"/>
      <c r="I14" s="22"/>
      <c r="J14" s="38"/>
    </row>
    <row r="15" spans="1:9" s="4" customFormat="1" ht="59.25" customHeight="1">
      <c r="A15" s="46">
        <v>7</v>
      </c>
      <c r="B15" s="42" t="s">
        <v>73</v>
      </c>
      <c r="C15" s="42" t="s">
        <v>159</v>
      </c>
      <c r="D15" s="29">
        <v>1</v>
      </c>
      <c r="E15" s="28" t="s">
        <v>43</v>
      </c>
      <c r="F15" s="29">
        <v>0</v>
      </c>
      <c r="G15" s="29">
        <v>0</v>
      </c>
      <c r="H15" s="6">
        <f>ROUND(D15*F15,0)</f>
        <v>0</v>
      </c>
      <c r="I15" s="6">
        <f>ROUND(D15*G15,0)</f>
        <v>0</v>
      </c>
    </row>
    <row r="16" spans="1:9" s="4" customFormat="1" ht="12.75">
      <c r="A16" s="46"/>
      <c r="B16" s="9"/>
      <c r="C16" s="9"/>
      <c r="D16" s="27"/>
      <c r="E16" s="9"/>
      <c r="F16" s="27"/>
      <c r="G16" s="27"/>
      <c r="H16" s="6"/>
      <c r="I16" s="6"/>
    </row>
    <row r="17" spans="1:10" ht="76.5">
      <c r="A17" s="8">
        <v>8</v>
      </c>
      <c r="B17" s="1" t="s">
        <v>44</v>
      </c>
      <c r="C17" s="43" t="s">
        <v>173</v>
      </c>
      <c r="D17" s="6">
        <v>3</v>
      </c>
      <c r="E17" s="1" t="s">
        <v>22</v>
      </c>
      <c r="F17" s="6">
        <v>0</v>
      </c>
      <c r="G17" s="29">
        <v>0</v>
      </c>
      <c r="H17" s="6">
        <f>ROUND(D17*F17,0)</f>
        <v>0</v>
      </c>
      <c r="I17" s="6">
        <f>ROUND(D17*G17,0)</f>
        <v>0</v>
      </c>
      <c r="J17" s="19"/>
    </row>
    <row r="19" spans="1:9" s="9" customFormat="1" ht="12.75">
      <c r="A19" s="59"/>
      <c r="B19" s="3"/>
      <c r="C19" s="3" t="s">
        <v>14</v>
      </c>
      <c r="D19" s="5"/>
      <c r="E19" s="3"/>
      <c r="F19" s="5"/>
      <c r="G19" s="5"/>
      <c r="H19" s="5">
        <f>ROUND(SUM(H5:H18),0)</f>
        <v>0</v>
      </c>
      <c r="I19" s="5">
        <f>ROUND(SUM(I5:I18),0)</f>
        <v>0</v>
      </c>
    </row>
    <row r="22" ht="12.75">
      <c r="C22"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Jávor Edit</cp:lastModifiedBy>
  <cp:lastPrinted>2017-02-23T09:02:29Z</cp:lastPrinted>
  <dcterms:created xsi:type="dcterms:W3CDTF">2016-11-18T09:18:13Z</dcterms:created>
  <dcterms:modified xsi:type="dcterms:W3CDTF">2017-04-11T13:20:05Z</dcterms:modified>
  <cp:category/>
  <cp:version/>
  <cp:contentType/>
  <cp:contentStatus/>
</cp:coreProperties>
</file>