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zámvetés belföld" sheetId="1" r:id="rId1"/>
  </sheets>
  <definedNames>
    <definedName name="_xlnm.Print_Titles" localSheetId="0">'Számvetés belföld'!$1:$5</definedName>
  </definedNames>
  <calcPr fullCalcOnLoad="1"/>
</workbook>
</file>

<file path=xl/sharedStrings.xml><?xml version="1.0" encoding="utf-8"?>
<sst xmlns="http://schemas.openxmlformats.org/spreadsheetml/2006/main" count="465" uniqueCount="218">
  <si>
    <t>Távolság</t>
  </si>
  <si>
    <t>Tömegalosztály</t>
  </si>
  <si>
    <t>Maximum</t>
  </si>
  <si>
    <t>Megfelel</t>
  </si>
  <si>
    <t>Súlyozás</t>
  </si>
  <si>
    <t>10t</t>
  </si>
  <si>
    <t>15t</t>
  </si>
  <si>
    <r>
      <t>20</t>
    </r>
    <r>
      <rPr>
        <b/>
        <sz val="10.5"/>
        <rFont val="Times New Roman"/>
        <family val="0"/>
      </rPr>
      <t>t</t>
    </r>
  </si>
  <si>
    <t>25t</t>
  </si>
  <si>
    <t>Kilométer</t>
  </si>
  <si>
    <r>
      <t xml:space="preserve">Díjtételek 100 kg-onként
</t>
    </r>
    <r>
      <rPr>
        <b/>
        <sz val="10.5"/>
        <rFont val="Times New Roman"/>
        <family val="0"/>
      </rPr>
      <t>forintban</t>
    </r>
  </si>
  <si>
    <t>Ajánlat</t>
  </si>
  <si>
    <t>A 301 km-es 10t-ás díjtétel maximális szorzója</t>
  </si>
  <si>
    <t>Szorzók</t>
  </si>
  <si>
    <t>1 - 30</t>
  </si>
  <si>
    <t>31 - 40</t>
  </si>
  <si>
    <t>41 - 50</t>
  </si>
  <si>
    <t>51 - 60</t>
  </si>
  <si>
    <t>61 - 70</t>
  </si>
  <si>
    <t>71 - 80</t>
  </si>
  <si>
    <t>81 - 90</t>
  </si>
  <si>
    <t>91 - 100</t>
  </si>
  <si>
    <t>101 - 110</t>
  </si>
  <si>
    <t>111 - 120</t>
  </si>
  <si>
    <t>121 - 130</t>
  </si>
  <si>
    <t>131 - 140</t>
  </si>
  <si>
    <t>141 - 150</t>
  </si>
  <si>
    <t>151 - 160</t>
  </si>
  <si>
    <t>161 - 170</t>
  </si>
  <si>
    <t>171 - 180</t>
  </si>
  <si>
    <t>181 - 190</t>
  </si>
  <si>
    <t>191 - 200</t>
  </si>
  <si>
    <t>201 - 210</t>
  </si>
  <si>
    <t>211 - 220</t>
  </si>
  <si>
    <t>221 - 230</t>
  </si>
  <si>
    <t>231 - 240</t>
  </si>
  <si>
    <t>241 - 250</t>
  </si>
  <si>
    <t>251 - 260</t>
  </si>
  <si>
    <t>261 - 270</t>
  </si>
  <si>
    <t>271 - 280</t>
  </si>
  <si>
    <t>281 - 290</t>
  </si>
  <si>
    <t>291 - 300</t>
  </si>
  <si>
    <t>301 - 310</t>
  </si>
  <si>
    <t>311 - 320</t>
  </si>
  <si>
    <t>321 - 330</t>
  </si>
  <si>
    <t>331 - 340</t>
  </si>
  <si>
    <t>341 - 350</t>
  </si>
  <si>
    <t>351 - 360</t>
  </si>
  <si>
    <t>361 - 370</t>
  </si>
  <si>
    <t>371 - 380</t>
  </si>
  <si>
    <t>381 - 390</t>
  </si>
  <si>
    <t>391 - 400</t>
  </si>
  <si>
    <t>401 - 410</t>
  </si>
  <si>
    <t>411 - 420</t>
  </si>
  <si>
    <t>421 - 430</t>
  </si>
  <si>
    <t>431 - 440</t>
  </si>
  <si>
    <t>441 - 450</t>
  </si>
  <si>
    <t>451 - 460</t>
  </si>
  <si>
    <t>461 - 470</t>
  </si>
  <si>
    <t>471 - 480</t>
  </si>
  <si>
    <t>481 - 490</t>
  </si>
  <si>
    <t>491 - 500</t>
  </si>
  <si>
    <t>501 - 510</t>
  </si>
  <si>
    <t>511 - 520</t>
  </si>
  <si>
    <t>521 - 530</t>
  </si>
  <si>
    <t>531 - 540</t>
  </si>
  <si>
    <t>541 - 550</t>
  </si>
  <si>
    <t>551 - 560</t>
  </si>
  <si>
    <t>561 - 570</t>
  </si>
  <si>
    <t>571 - 580</t>
  </si>
  <si>
    <t>581 - 590</t>
  </si>
  <si>
    <t>591 - 600</t>
  </si>
  <si>
    <t>601 - 610</t>
  </si>
  <si>
    <t>611 - 620</t>
  </si>
  <si>
    <t>621 - 630</t>
  </si>
  <si>
    <t>631 - 640</t>
  </si>
  <si>
    <t>641 - 650</t>
  </si>
  <si>
    <t>651 - 660</t>
  </si>
  <si>
    <t>661 - 670</t>
  </si>
  <si>
    <t>671 - 680</t>
  </si>
  <si>
    <t>681 - 690</t>
  </si>
  <si>
    <t>691 - 700</t>
  </si>
  <si>
    <t>701 - 710</t>
  </si>
  <si>
    <t>711 - 720</t>
  </si>
  <si>
    <t>721 - 730</t>
  </si>
  <si>
    <t>731 - 740</t>
  </si>
  <si>
    <t>741 - 750</t>
  </si>
  <si>
    <t>751 - 760</t>
  </si>
  <si>
    <t>761 - 770</t>
  </si>
  <si>
    <t>771 - 780</t>
  </si>
  <si>
    <t>781 - 790</t>
  </si>
  <si>
    <t>791 - 800</t>
  </si>
  <si>
    <t>801 - 810</t>
  </si>
  <si>
    <t>811 - 820</t>
  </si>
  <si>
    <t>821 - 830</t>
  </si>
  <si>
    <t>831 - 840</t>
  </si>
  <si>
    <t>841 - 850</t>
  </si>
  <si>
    <t>851 - 860</t>
  </si>
  <si>
    <t>861 - 870</t>
  </si>
  <si>
    <t>871 - 880</t>
  </si>
  <si>
    <t>881 - 890</t>
  </si>
  <si>
    <t>891 - 900</t>
  </si>
  <si>
    <t>901 - 910</t>
  </si>
  <si>
    <t>911 - 920</t>
  </si>
  <si>
    <t>921 - 930</t>
  </si>
  <si>
    <t>931 - 940</t>
  </si>
  <si>
    <t>941 - 950</t>
  </si>
  <si>
    <t>951 - 960</t>
  </si>
  <si>
    <t>961 - 970</t>
  </si>
  <si>
    <t>971 - 980</t>
  </si>
  <si>
    <t>981 - 990</t>
  </si>
  <si>
    <t>991 - 1000</t>
  </si>
  <si>
    <t>HUF / 100 kg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</si>
  <si>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</si>
  <si>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</si>
  <si>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</si>
  <si>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</si>
  <si>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</si>
  <si>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</si>
  <si>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</si>
  <si>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</si>
  <si>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</si>
  <si>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</si>
  <si>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</si>
  <si>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</si>
  <si>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</si>
  <si>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</si>
  <si>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</si>
  <si>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</si>
  <si>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</si>
  <si>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</si>
  <si>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</si>
  <si>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</si>
  <si>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</si>
  <si>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</si>
  <si>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</si>
  <si>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</si>
  <si>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</si>
  <si>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</si>
  <si>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</si>
  <si>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</si>
  <si>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</si>
  <si>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</si>
  <si>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</si>
  <si>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</si>
  <si>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</si>
  <si>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</si>
  <si>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</si>
  <si>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</si>
  <si>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</si>
  <si>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</si>
  <si>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</si>
  <si>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</si>
  <si>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</si>
  <si>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</si>
  <si>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</si>
  <si>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</si>
  <si>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</si>
  <si>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</si>
  <si>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</si>
  <si>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</si>
  <si>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</si>
  <si>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</si>
  <si>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</si>
  <si>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</si>
  <si>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</si>
  <si>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</si>
  <si>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</si>
  <si>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</si>
  <si>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</si>
  <si>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</si>
  <si>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</si>
  <si>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</si>
  <si>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</si>
  <si>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</si>
  <si>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</si>
  <si>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</si>
  <si>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</si>
  <si>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</si>
  <si>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</si>
  <si>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</si>
  <si>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</si>
  <si>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</si>
  <si>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</si>
  <si>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</si>
  <si>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</si>
  <si>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</si>
  <si>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</si>
  <si>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</si>
  <si>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</si>
  <si>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</si>
  <si>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</si>
  <si>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</si>
  <si>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</si>
  <si>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</si>
  <si>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</si>
  <si>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</si>
  <si>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</si>
  <si>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</si>
  <si>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</si>
  <si>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</si>
  <si>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</si>
  <si>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</si>
  <si>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</si>
  <si>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</si>
  <si>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</si>
  <si>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</si>
  <si>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</si>
  <si>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</si>
  <si>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</si>
  <si>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</si>
  <si>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</si>
  <si>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</si>
  <si>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</si>
  <si>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Összesen:</t>
  </si>
  <si>
    <t>Ajánlati ár:</t>
  </si>
  <si>
    <t>Kedvezmény az NHM.84-93 fejezetű árucsoportok (gép- és autóipar)  fuvardíjából:</t>
  </si>
  <si>
    <t>Kedvezmény az NHM. 9921 00, 9922 00, 9921 10, 9921 20, 992130, 9921 40, 9922 10, 9922 20, 9922 30, 9922 40 árucsoport (magánkocsi  üresfutás) fuvardíjából: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</si>
</sst>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&quot;%&quot;"/>
    <numFmt numFmtId="173" formatCode="###&quot; %&quot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00000"/>
  </numFmts>
  <fonts count="47">
    <font>
      <sz val="10"/>
      <name val="Arial"/>
      <family val="0"/>
    </font>
    <font>
      <b/>
      <sz val="10.5"/>
      <name val="Times New Roman"/>
      <family val="0"/>
    </font>
    <font>
      <sz val="10.5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.5"/>
      <color indexed="9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b/>
      <sz val="10.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Border="1" applyAlignment="1" applyProtection="1">
      <alignment vertical="center" wrapText="1"/>
      <protection hidden="1"/>
    </xf>
    <xf numFmtId="1" fontId="0" fillId="0" borderId="16" xfId="0" applyNumberFormat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vertical="center" wrapText="1"/>
      <protection hidden="1"/>
    </xf>
    <xf numFmtId="1" fontId="0" fillId="0" borderId="18" xfId="0" applyNumberFormat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vertical="center" wrapText="1"/>
      <protection hidden="1"/>
    </xf>
    <xf numFmtId="1" fontId="0" fillId="0" borderId="20" xfId="0" applyNumberFormat="1" applyBorder="1" applyAlignment="1" applyProtection="1">
      <alignment vertical="center" wrapText="1"/>
      <protection hidden="1"/>
    </xf>
    <xf numFmtId="1" fontId="0" fillId="0" borderId="21" xfId="0" applyNumberFormat="1" applyBorder="1" applyAlignment="1" applyProtection="1">
      <alignment vertical="center" wrapText="1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2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0" fillId="0" borderId="26" xfId="0" applyBorder="1" applyAlignment="1" applyProtection="1">
      <alignment vertical="center" wrapText="1"/>
      <protection hidden="1" locked="0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28" xfId="0" applyBorder="1" applyAlignment="1" applyProtection="1">
      <alignment vertical="center" wrapText="1"/>
      <protection hidden="1" locked="0"/>
    </xf>
    <xf numFmtId="0" fontId="0" fillId="0" borderId="10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2" xfId="0" applyBorder="1" applyAlignment="1" applyProtection="1">
      <alignment vertical="center" wrapText="1"/>
      <protection hidden="1" locked="0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0" fillId="0" borderId="26" xfId="0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1" fontId="46" fillId="0" borderId="0" xfId="0" applyNumberFormat="1" applyFont="1" applyFill="1" applyBorder="1" applyAlignment="1" applyProtection="1">
      <alignment horizontal="center" vertical="center"/>
      <protection hidden="1"/>
    </xf>
    <xf numFmtId="177" fontId="0" fillId="0" borderId="32" xfId="0" applyNumberFormat="1" applyFill="1" applyBorder="1" applyAlignment="1" applyProtection="1">
      <alignment vertical="center" wrapText="1"/>
      <protection hidden="1"/>
    </xf>
    <xf numFmtId="177" fontId="0" fillId="0" borderId="15" xfId="0" applyNumberFormat="1" applyFill="1" applyBorder="1" applyAlignment="1" applyProtection="1">
      <alignment vertical="center" wrapText="1"/>
      <protection hidden="1"/>
    </xf>
    <xf numFmtId="177" fontId="0" fillId="0" borderId="16" xfId="0" applyNumberFormat="1" applyFill="1" applyBorder="1" applyAlignment="1" applyProtection="1">
      <alignment vertical="center" wrapText="1"/>
      <protection hidden="1"/>
    </xf>
    <xf numFmtId="177" fontId="0" fillId="0" borderId="17" xfId="0" applyNumberFormat="1" applyFill="1" applyBorder="1" applyAlignment="1" applyProtection="1">
      <alignment vertical="center" wrapText="1"/>
      <protection hidden="1"/>
    </xf>
    <xf numFmtId="177" fontId="0" fillId="0" borderId="0" xfId="0" applyNumberFormat="1" applyFill="1" applyBorder="1" applyAlignment="1" applyProtection="1">
      <alignment vertical="center" wrapText="1"/>
      <protection hidden="1"/>
    </xf>
    <xf numFmtId="177" fontId="0" fillId="0" borderId="18" xfId="0" applyNumberFormat="1" applyFill="1" applyBorder="1" applyAlignment="1" applyProtection="1">
      <alignment vertical="center" wrapText="1"/>
      <protection hidden="1"/>
    </xf>
    <xf numFmtId="177" fontId="0" fillId="0" borderId="22" xfId="0" applyNumberFormat="1" applyFill="1" applyBorder="1" applyAlignment="1" applyProtection="1">
      <alignment vertical="center" wrapText="1"/>
      <protection hidden="1"/>
    </xf>
    <xf numFmtId="177" fontId="0" fillId="0" borderId="20" xfId="0" applyNumberFormat="1" applyFill="1" applyBorder="1" applyAlignment="1" applyProtection="1">
      <alignment vertical="center" wrapText="1"/>
      <protection hidden="1"/>
    </xf>
    <xf numFmtId="177" fontId="0" fillId="0" borderId="21" xfId="0" applyNumberFormat="1" applyFill="1" applyBorder="1" applyAlignment="1" applyProtection="1">
      <alignment vertical="center" wrapText="1"/>
      <protection hidden="1"/>
    </xf>
    <xf numFmtId="177" fontId="0" fillId="0" borderId="32" xfId="0" applyNumberFormat="1" applyBorder="1" applyAlignment="1" applyProtection="1">
      <alignment vertical="center" wrapText="1"/>
      <protection hidden="1"/>
    </xf>
    <xf numFmtId="177" fontId="0" fillId="0" borderId="15" xfId="0" applyNumberFormat="1" applyBorder="1" applyAlignment="1" applyProtection="1">
      <alignment vertical="center" wrapText="1"/>
      <protection hidden="1"/>
    </xf>
    <xf numFmtId="177" fontId="0" fillId="0" borderId="16" xfId="0" applyNumberFormat="1" applyBorder="1" applyAlignment="1" applyProtection="1">
      <alignment vertical="center" wrapText="1"/>
      <protection hidden="1"/>
    </xf>
    <xf numFmtId="177" fontId="0" fillId="0" borderId="17" xfId="0" applyNumberFormat="1" applyBorder="1" applyAlignment="1" applyProtection="1">
      <alignment vertical="center" wrapText="1"/>
      <protection hidden="1"/>
    </xf>
    <xf numFmtId="177" fontId="0" fillId="0" borderId="0" xfId="0" applyNumberFormat="1" applyBorder="1" applyAlignment="1" applyProtection="1">
      <alignment vertical="center" wrapText="1"/>
      <protection hidden="1"/>
    </xf>
    <xf numFmtId="177" fontId="0" fillId="0" borderId="18" xfId="0" applyNumberFormat="1" applyBorder="1" applyAlignment="1" applyProtection="1">
      <alignment vertical="center" wrapText="1"/>
      <protection hidden="1"/>
    </xf>
    <xf numFmtId="177" fontId="0" fillId="0" borderId="22" xfId="0" applyNumberFormat="1" applyBorder="1" applyAlignment="1" applyProtection="1">
      <alignment vertical="center" wrapText="1"/>
      <protection hidden="1"/>
    </xf>
    <xf numFmtId="177" fontId="0" fillId="0" borderId="20" xfId="0" applyNumberFormat="1" applyBorder="1" applyAlignment="1" applyProtection="1">
      <alignment vertical="center" wrapText="1"/>
      <protection hidden="1"/>
    </xf>
    <xf numFmtId="177" fontId="0" fillId="0" borderId="21" xfId="0" applyNumberForma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textRotation="90" wrapText="1"/>
      <protection hidden="1"/>
    </xf>
    <xf numFmtId="0" fontId="1" fillId="0" borderId="24" xfId="0" applyFont="1" applyFill="1" applyBorder="1" applyAlignment="1" applyProtection="1">
      <alignment horizontal="center" vertical="center" textRotation="90" wrapText="1"/>
      <protection hidden="1"/>
    </xf>
    <xf numFmtId="0" fontId="1" fillId="0" borderId="25" xfId="0" applyFont="1" applyFill="1" applyBorder="1" applyAlignment="1" applyProtection="1">
      <alignment horizontal="center" vertical="center" textRotation="90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 hidden="1" locked="0"/>
    </xf>
    <xf numFmtId="0" fontId="45" fillId="0" borderId="0" xfId="0" applyFont="1" applyAlignment="1" applyProtection="1">
      <alignment vertical="center" wrapText="1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zoomScale="77" zoomScaleNormal="77" zoomScalePageLayoutView="0" workbookViewId="0" topLeftCell="F1">
      <selection activeCell="AC6" sqref="AC6:AF103"/>
    </sheetView>
  </sheetViews>
  <sheetFormatPr defaultColWidth="9.140625" defaultRowHeight="12.75"/>
  <cols>
    <col min="1" max="1" width="10.7109375" style="19" hidden="1" customWidth="1"/>
    <col min="2" max="5" width="6.7109375" style="19" hidden="1" customWidth="1"/>
    <col min="6" max="6" width="5.7109375" style="19" customWidth="1"/>
    <col min="7" max="7" width="10.7109375" style="19" customWidth="1"/>
    <col min="8" max="11" width="7.7109375" style="19" customWidth="1"/>
    <col min="12" max="15" width="9.140625" style="19" hidden="1" customWidth="1"/>
    <col min="16" max="23" width="5.7109375" style="19" customWidth="1"/>
    <col min="24" max="27" width="11.00390625" style="28" customWidth="1"/>
    <col min="28" max="28" width="10.7109375" style="19" customWidth="1"/>
    <col min="29" max="31" width="9.57421875" style="19" bestFit="1" customWidth="1"/>
    <col min="32" max="32" width="13.00390625" style="19" bestFit="1" customWidth="1"/>
    <col min="33" max="33" width="0" style="29" hidden="1" customWidth="1"/>
    <col min="34" max="34" width="0" style="19" hidden="1" customWidth="1"/>
    <col min="35" max="35" width="9.140625" style="18" customWidth="1"/>
    <col min="36" max="198" width="9.140625" style="19" customWidth="1"/>
    <col min="199" max="16384" width="9.140625" style="18" customWidth="1"/>
  </cols>
  <sheetData>
    <row r="1" spans="7:36" ht="13.5" thickBot="1">
      <c r="G1" s="29" t="s">
        <v>114</v>
      </c>
      <c r="H1" s="29" t="s">
        <v>115</v>
      </c>
      <c r="I1" s="29" t="s">
        <v>116</v>
      </c>
      <c r="J1" s="29" t="s">
        <v>117</v>
      </c>
      <c r="K1" s="29" t="s">
        <v>118</v>
      </c>
      <c r="L1" s="29" t="s">
        <v>119</v>
      </c>
      <c r="M1" s="29" t="s">
        <v>120</v>
      </c>
      <c r="N1" s="29" t="s">
        <v>121</v>
      </c>
      <c r="O1" s="29" t="s">
        <v>122</v>
      </c>
      <c r="P1" s="29" t="s">
        <v>123</v>
      </c>
      <c r="Q1" s="29" t="s">
        <v>124</v>
      </c>
      <c r="R1" s="29" t="s">
        <v>125</v>
      </c>
      <c r="S1" s="29" t="s">
        <v>126</v>
      </c>
      <c r="T1" s="29" t="s">
        <v>127</v>
      </c>
      <c r="U1" s="29" t="s">
        <v>128</v>
      </c>
      <c r="V1" s="29" t="s">
        <v>129</v>
      </c>
      <c r="W1" s="29" t="s">
        <v>130</v>
      </c>
      <c r="X1" s="29" t="s">
        <v>131</v>
      </c>
      <c r="Y1" s="29" t="s">
        <v>132</v>
      </c>
      <c r="Z1" s="29" t="s">
        <v>133</v>
      </c>
      <c r="AA1" s="29" t="s">
        <v>134</v>
      </c>
      <c r="AB1" s="29" t="s">
        <v>135</v>
      </c>
      <c r="AC1" s="29" t="s">
        <v>136</v>
      </c>
      <c r="AD1" s="29" t="s">
        <v>137</v>
      </c>
      <c r="AE1" s="29" t="s">
        <v>138</v>
      </c>
      <c r="AF1" s="29" t="s">
        <v>139</v>
      </c>
      <c r="AG1" s="29" t="s">
        <v>140</v>
      </c>
      <c r="AH1" s="29"/>
      <c r="AI1" s="29"/>
      <c r="AJ1" s="29"/>
    </row>
    <row r="2" spans="1:32" s="1" customFormat="1" ht="15" customHeight="1">
      <c r="A2" s="89" t="s">
        <v>0</v>
      </c>
      <c r="B2" s="91" t="s">
        <v>1</v>
      </c>
      <c r="C2" s="92"/>
      <c r="D2" s="92"/>
      <c r="E2" s="93"/>
      <c r="F2" s="94" t="s">
        <v>113</v>
      </c>
      <c r="G2" s="89" t="s">
        <v>0</v>
      </c>
      <c r="H2" s="91" t="s">
        <v>1</v>
      </c>
      <c r="I2" s="92"/>
      <c r="J2" s="92"/>
      <c r="K2" s="93"/>
      <c r="L2" s="91" t="s">
        <v>1</v>
      </c>
      <c r="M2" s="92"/>
      <c r="N2" s="92"/>
      <c r="O2" s="93"/>
      <c r="P2" s="80" t="s">
        <v>2</v>
      </c>
      <c r="Q2" s="81"/>
      <c r="R2" s="81"/>
      <c r="S2" s="82"/>
      <c r="T2" s="80" t="s">
        <v>3</v>
      </c>
      <c r="U2" s="81"/>
      <c r="V2" s="81"/>
      <c r="W2" s="82"/>
      <c r="X2" s="91" t="s">
        <v>1</v>
      </c>
      <c r="Y2" s="92"/>
      <c r="Z2" s="92"/>
      <c r="AA2" s="93"/>
      <c r="AB2" s="80" t="s">
        <v>0</v>
      </c>
      <c r="AC2" s="91" t="s">
        <v>4</v>
      </c>
      <c r="AD2" s="92"/>
      <c r="AE2" s="92"/>
      <c r="AF2" s="93"/>
    </row>
    <row r="3" spans="1:32" s="1" customFormat="1" ht="15" customHeight="1">
      <c r="A3" s="90"/>
      <c r="B3" s="2" t="s">
        <v>5</v>
      </c>
      <c r="C3" s="3" t="s">
        <v>6</v>
      </c>
      <c r="D3" s="3" t="s">
        <v>7</v>
      </c>
      <c r="E3" s="4" t="s">
        <v>8</v>
      </c>
      <c r="F3" s="95"/>
      <c r="G3" s="90"/>
      <c r="H3" s="2" t="s">
        <v>5</v>
      </c>
      <c r="I3" s="3" t="s">
        <v>6</v>
      </c>
      <c r="J3" s="3" t="s">
        <v>7</v>
      </c>
      <c r="K3" s="4" t="s">
        <v>8</v>
      </c>
      <c r="L3" s="2" t="s">
        <v>5</v>
      </c>
      <c r="M3" s="3" t="s">
        <v>6</v>
      </c>
      <c r="N3" s="3" t="s">
        <v>7</v>
      </c>
      <c r="O3" s="4" t="s">
        <v>8</v>
      </c>
      <c r="P3" s="83"/>
      <c r="Q3" s="84"/>
      <c r="R3" s="84"/>
      <c r="S3" s="85"/>
      <c r="T3" s="83"/>
      <c r="U3" s="84"/>
      <c r="V3" s="84"/>
      <c r="W3" s="85"/>
      <c r="X3" s="2" t="s">
        <v>5</v>
      </c>
      <c r="Y3" s="3" t="s">
        <v>6</v>
      </c>
      <c r="Z3" s="3" t="s">
        <v>7</v>
      </c>
      <c r="AA3" s="4" t="s">
        <v>8</v>
      </c>
      <c r="AB3" s="83"/>
      <c r="AC3" s="2" t="s">
        <v>5</v>
      </c>
      <c r="AD3" s="3" t="s">
        <v>6</v>
      </c>
      <c r="AE3" s="3" t="s">
        <v>7</v>
      </c>
      <c r="AF3" s="4" t="s">
        <v>8</v>
      </c>
    </row>
    <row r="4" spans="1:32" s="1" customFormat="1" ht="15" customHeight="1">
      <c r="A4" s="90" t="s">
        <v>9</v>
      </c>
      <c r="B4" s="97" t="s">
        <v>10</v>
      </c>
      <c r="C4" s="98"/>
      <c r="D4" s="98"/>
      <c r="E4" s="99"/>
      <c r="F4" s="95"/>
      <c r="G4" s="90" t="s">
        <v>9</v>
      </c>
      <c r="H4" s="97" t="s">
        <v>11</v>
      </c>
      <c r="I4" s="98"/>
      <c r="J4" s="98"/>
      <c r="K4" s="99"/>
      <c r="L4" s="97" t="s">
        <v>11</v>
      </c>
      <c r="M4" s="98"/>
      <c r="N4" s="98"/>
      <c r="O4" s="99"/>
      <c r="P4" s="83"/>
      <c r="Q4" s="84"/>
      <c r="R4" s="84"/>
      <c r="S4" s="85"/>
      <c r="T4" s="83"/>
      <c r="U4" s="84"/>
      <c r="V4" s="84"/>
      <c r="W4" s="85"/>
      <c r="X4" s="97" t="s">
        <v>12</v>
      </c>
      <c r="Y4" s="98"/>
      <c r="Z4" s="98"/>
      <c r="AA4" s="99"/>
      <c r="AB4" s="83" t="s">
        <v>9</v>
      </c>
      <c r="AC4" s="97" t="s">
        <v>13</v>
      </c>
      <c r="AD4" s="98"/>
      <c r="AE4" s="98"/>
      <c r="AF4" s="99"/>
    </row>
    <row r="5" spans="1:33" s="1" customFormat="1" ht="15" customHeight="1" thickBot="1">
      <c r="A5" s="100"/>
      <c r="B5" s="86"/>
      <c r="C5" s="87"/>
      <c r="D5" s="87"/>
      <c r="E5" s="88"/>
      <c r="F5" s="96"/>
      <c r="G5" s="100"/>
      <c r="H5" s="86" t="s">
        <v>112</v>
      </c>
      <c r="I5" s="87"/>
      <c r="J5" s="87"/>
      <c r="K5" s="88"/>
      <c r="L5" s="86"/>
      <c r="M5" s="87"/>
      <c r="N5" s="87"/>
      <c r="O5" s="88"/>
      <c r="P5" s="86"/>
      <c r="Q5" s="87"/>
      <c r="R5" s="87"/>
      <c r="S5" s="88"/>
      <c r="T5" s="86"/>
      <c r="U5" s="87"/>
      <c r="V5" s="87"/>
      <c r="W5" s="88"/>
      <c r="X5" s="86"/>
      <c r="Y5" s="87"/>
      <c r="Z5" s="87"/>
      <c r="AA5" s="88"/>
      <c r="AB5" s="86"/>
      <c r="AC5" s="34">
        <f>PRODUCT(AC104,AC105,1/$AC$104)</f>
        <v>1</v>
      </c>
      <c r="AD5" s="35">
        <f>PRODUCT(AD104,AD105,1/$AC$104)</f>
        <v>1.333</v>
      </c>
      <c r="AE5" s="35">
        <f>PRODUCT(AE104,AE105,1/$AC$104)</f>
        <v>1.07</v>
      </c>
      <c r="AF5" s="36">
        <f>PRODUCT(AF104,AF105,1/$AC$104)</f>
        <v>1.1233333333333335</v>
      </c>
      <c r="AG5" s="5"/>
    </row>
    <row r="6" spans="1:34" s="1" customFormat="1" ht="13.5" customHeight="1">
      <c r="A6" s="6" t="s">
        <v>14</v>
      </c>
      <c r="B6" s="37">
        <v>372</v>
      </c>
      <c r="C6" s="37">
        <v>276</v>
      </c>
      <c r="D6" s="37">
        <v>233</v>
      </c>
      <c r="E6" s="37">
        <v>217</v>
      </c>
      <c r="F6" s="33" t="s">
        <v>114</v>
      </c>
      <c r="G6" s="7" t="s">
        <v>14</v>
      </c>
      <c r="H6" s="39"/>
      <c r="I6" s="40"/>
      <c r="J6" s="40"/>
      <c r="K6" s="41"/>
      <c r="L6" s="8">
        <f>TRUNC(H6)</f>
        <v>0</v>
      </c>
      <c r="M6" s="8">
        <f>TRUNC(I6)</f>
        <v>0</v>
      </c>
      <c r="N6" s="8">
        <f>TRUNC(J6)</f>
        <v>0</v>
      </c>
      <c r="O6" s="9">
        <f>TRUNC(K6)</f>
        <v>0</v>
      </c>
      <c r="P6" s="48">
        <f>TRUNC(($L$34+0.1)*X6)</f>
        <v>0</v>
      </c>
      <c r="Q6" s="49">
        <f aca="true" t="shared" si="0" ref="Q6:S21">TRUNC(($L$34+0.1)*Y6)</f>
        <v>0</v>
      </c>
      <c r="R6" s="49">
        <f t="shared" si="0"/>
        <v>0</v>
      </c>
      <c r="S6" s="50">
        <f t="shared" si="0"/>
        <v>0</v>
      </c>
      <c r="T6" s="10" t="b">
        <f aca="true" t="shared" si="1" ref="T6:W37">L6&lt;=P6</f>
        <v>1</v>
      </c>
      <c r="U6" s="11" t="b">
        <f t="shared" si="1"/>
        <v>1</v>
      </c>
      <c r="V6" s="11" t="b">
        <f t="shared" si="1"/>
        <v>1</v>
      </c>
      <c r="W6" s="12" t="b">
        <f t="shared" si="1"/>
        <v>1</v>
      </c>
      <c r="X6" s="59">
        <f aca="true" t="shared" si="2" ref="X6:X11">(TRUNC(1000000*PRODUCT(B6,1/$B$34)))*(1/1000000)</f>
        <v>0.192347</v>
      </c>
      <c r="Y6" s="60">
        <f aca="true" t="shared" si="3" ref="Y6:AA21">(TRUNC(1000000*PRODUCT(C6,1/$B$34)))*(1/1000000)</f>
        <v>0.142709</v>
      </c>
      <c r="Z6" s="60">
        <f t="shared" si="3"/>
        <v>0.120475</v>
      </c>
      <c r="AA6" s="61">
        <f t="shared" si="3"/>
        <v>0.112202</v>
      </c>
      <c r="AB6" s="6" t="s">
        <v>14</v>
      </c>
      <c r="AC6" s="68">
        <f>(TRUNC(1000000*PRODUCT(AC$5,$AG6)))*(1/1000000)</f>
        <v>1</v>
      </c>
      <c r="AD6" s="69">
        <f aca="true" t="shared" si="4" ref="AD6:AF21">(TRUNC(1000000*PRODUCT(AD$5,$AG6)))*(1/1000000)</f>
        <v>1.333</v>
      </c>
      <c r="AE6" s="69">
        <f t="shared" si="4"/>
        <v>1.07</v>
      </c>
      <c r="AF6" s="70">
        <f t="shared" si="4"/>
        <v>1.123333</v>
      </c>
      <c r="AG6" s="13">
        <f aca="true" t="shared" si="5" ref="AG6:AG69">PRODUCT(AH6,1/$AH$6)</f>
        <v>1</v>
      </c>
      <c r="AH6" s="14">
        <v>22</v>
      </c>
    </row>
    <row r="7" spans="1:34" s="1" customFormat="1" ht="13.5" customHeight="1">
      <c r="A7" s="6" t="s">
        <v>15</v>
      </c>
      <c r="B7" s="37">
        <v>409</v>
      </c>
      <c r="C7" s="37">
        <v>307</v>
      </c>
      <c r="D7" s="37">
        <v>260</v>
      </c>
      <c r="E7" s="37">
        <v>245</v>
      </c>
      <c r="F7" s="33" t="s">
        <v>115</v>
      </c>
      <c r="G7" s="7" t="s">
        <v>15</v>
      </c>
      <c r="H7" s="42"/>
      <c r="I7" s="43"/>
      <c r="J7" s="43"/>
      <c r="K7" s="44"/>
      <c r="L7" s="15">
        <f aca="true" t="shared" si="6" ref="L7:O70">TRUNC(H7)</f>
        <v>0</v>
      </c>
      <c r="M7" s="15">
        <f t="shared" si="6"/>
        <v>0</v>
      </c>
      <c r="N7" s="15">
        <f t="shared" si="6"/>
        <v>0</v>
      </c>
      <c r="O7" s="16">
        <f t="shared" si="6"/>
        <v>0</v>
      </c>
      <c r="P7" s="51">
        <f aca="true" t="shared" si="7" ref="P7:P70">TRUNC(($L$34+0.1)*X7)</f>
        <v>0</v>
      </c>
      <c r="Q7" s="52">
        <f t="shared" si="0"/>
        <v>0</v>
      </c>
      <c r="R7" s="52">
        <f t="shared" si="0"/>
        <v>0</v>
      </c>
      <c r="S7" s="53">
        <f t="shared" si="0"/>
        <v>0</v>
      </c>
      <c r="T7" s="10" t="b">
        <f t="shared" si="1"/>
        <v>1</v>
      </c>
      <c r="U7" s="11" t="b">
        <f t="shared" si="1"/>
        <v>1</v>
      </c>
      <c r="V7" s="11" t="b">
        <f t="shared" si="1"/>
        <v>1</v>
      </c>
      <c r="W7" s="12" t="b">
        <f t="shared" si="1"/>
        <v>1</v>
      </c>
      <c r="X7" s="62">
        <f t="shared" si="2"/>
        <v>0.211478</v>
      </c>
      <c r="Y7" s="63">
        <f t="shared" si="3"/>
        <v>0.158738</v>
      </c>
      <c r="Z7" s="63">
        <f t="shared" si="3"/>
        <v>0.134436</v>
      </c>
      <c r="AA7" s="64">
        <f t="shared" si="3"/>
        <v>0.12668</v>
      </c>
      <c r="AB7" s="6" t="s">
        <v>15</v>
      </c>
      <c r="AC7" s="71">
        <f>(TRUNC(1000000*PRODUCT(AC$5,$AG7)))*(1/1000000)</f>
        <v>1.136363</v>
      </c>
      <c r="AD7" s="72">
        <f t="shared" si="4"/>
        <v>1.514772</v>
      </c>
      <c r="AE7" s="72">
        <f t="shared" si="4"/>
        <v>1.215909</v>
      </c>
      <c r="AF7" s="73">
        <f t="shared" si="4"/>
        <v>1.2765149999999998</v>
      </c>
      <c r="AG7" s="17">
        <f t="shared" si="5"/>
        <v>1.1363636363636365</v>
      </c>
      <c r="AH7" s="14">
        <v>25</v>
      </c>
    </row>
    <row r="8" spans="1:34" s="1" customFormat="1" ht="13.5" customHeight="1">
      <c r="A8" s="6" t="s">
        <v>16</v>
      </c>
      <c r="B8" s="37">
        <v>459</v>
      </c>
      <c r="C8" s="37">
        <v>344</v>
      </c>
      <c r="D8" s="37">
        <v>285</v>
      </c>
      <c r="E8" s="37">
        <v>273</v>
      </c>
      <c r="F8" s="33" t="s">
        <v>116</v>
      </c>
      <c r="G8" s="7" t="s">
        <v>16</v>
      </c>
      <c r="H8" s="42"/>
      <c r="I8" s="43"/>
      <c r="J8" s="43"/>
      <c r="K8" s="44"/>
      <c r="L8" s="15">
        <f t="shared" si="6"/>
        <v>0</v>
      </c>
      <c r="M8" s="15">
        <f t="shared" si="6"/>
        <v>0</v>
      </c>
      <c r="N8" s="15">
        <f t="shared" si="6"/>
        <v>0</v>
      </c>
      <c r="O8" s="16">
        <f t="shared" si="6"/>
        <v>0</v>
      </c>
      <c r="P8" s="51">
        <f t="shared" si="7"/>
        <v>0</v>
      </c>
      <c r="Q8" s="52">
        <f t="shared" si="0"/>
        <v>0</v>
      </c>
      <c r="R8" s="52">
        <f t="shared" si="0"/>
        <v>0</v>
      </c>
      <c r="S8" s="53">
        <f t="shared" si="0"/>
        <v>0</v>
      </c>
      <c r="T8" s="10" t="b">
        <f t="shared" si="1"/>
        <v>1</v>
      </c>
      <c r="U8" s="11" t="b">
        <f t="shared" si="1"/>
        <v>1</v>
      </c>
      <c r="V8" s="11" t="b">
        <f t="shared" si="1"/>
        <v>1</v>
      </c>
      <c r="W8" s="12" t="b">
        <f t="shared" si="1"/>
        <v>1</v>
      </c>
      <c r="X8" s="62">
        <f t="shared" si="2"/>
        <v>0.237331</v>
      </c>
      <c r="Y8" s="63">
        <f t="shared" si="3"/>
        <v>0.177869</v>
      </c>
      <c r="Z8" s="63">
        <f t="shared" si="3"/>
        <v>0.147362</v>
      </c>
      <c r="AA8" s="64">
        <f t="shared" si="3"/>
        <v>0.141158</v>
      </c>
      <c r="AB8" s="6" t="s">
        <v>16</v>
      </c>
      <c r="AC8" s="71">
        <f>(TRUNC(1000000*PRODUCT(AC$5,$AG8)))*(1/1000000)</f>
        <v>1.227272</v>
      </c>
      <c r="AD8" s="72">
        <f t="shared" si="4"/>
        <v>1.635954</v>
      </c>
      <c r="AE8" s="72">
        <f t="shared" si="4"/>
        <v>1.313181</v>
      </c>
      <c r="AF8" s="73">
        <f t="shared" si="4"/>
        <v>1.378636</v>
      </c>
      <c r="AG8" s="17">
        <f t="shared" si="5"/>
        <v>1.2272727272727273</v>
      </c>
      <c r="AH8" s="14">
        <v>27</v>
      </c>
    </row>
    <row r="9" spans="1:38" ht="13.5" customHeight="1">
      <c r="A9" s="6" t="s">
        <v>17</v>
      </c>
      <c r="B9" s="37">
        <v>496</v>
      </c>
      <c r="C9" s="37">
        <v>375</v>
      </c>
      <c r="D9" s="37">
        <v>313</v>
      </c>
      <c r="E9" s="37">
        <v>295</v>
      </c>
      <c r="F9" s="33" t="s">
        <v>117</v>
      </c>
      <c r="G9" s="7" t="s">
        <v>17</v>
      </c>
      <c r="H9" s="42"/>
      <c r="I9" s="43"/>
      <c r="J9" s="43"/>
      <c r="K9" s="44"/>
      <c r="L9" s="15">
        <f t="shared" si="6"/>
        <v>0</v>
      </c>
      <c r="M9" s="15">
        <f t="shared" si="6"/>
        <v>0</v>
      </c>
      <c r="N9" s="15">
        <f t="shared" si="6"/>
        <v>0</v>
      </c>
      <c r="O9" s="16">
        <f t="shared" si="6"/>
        <v>0</v>
      </c>
      <c r="P9" s="51">
        <f t="shared" si="7"/>
        <v>0</v>
      </c>
      <c r="Q9" s="52">
        <f t="shared" si="0"/>
        <v>0</v>
      </c>
      <c r="R9" s="52">
        <f t="shared" si="0"/>
        <v>0</v>
      </c>
      <c r="S9" s="53">
        <f t="shared" si="0"/>
        <v>0</v>
      </c>
      <c r="T9" s="10" t="b">
        <f t="shared" si="1"/>
        <v>1</v>
      </c>
      <c r="U9" s="11" t="b">
        <f t="shared" si="1"/>
        <v>1</v>
      </c>
      <c r="V9" s="11" t="b">
        <f t="shared" si="1"/>
        <v>1</v>
      </c>
      <c r="W9" s="12" t="b">
        <f t="shared" si="1"/>
        <v>1</v>
      </c>
      <c r="X9" s="62">
        <f t="shared" si="2"/>
        <v>0.256463</v>
      </c>
      <c r="Y9" s="63">
        <f t="shared" si="3"/>
        <v>0.193898</v>
      </c>
      <c r="Z9" s="63">
        <f t="shared" si="3"/>
        <v>0.16183999999999998</v>
      </c>
      <c r="AA9" s="64">
        <f t="shared" si="3"/>
        <v>0.152533</v>
      </c>
      <c r="AB9" s="6" t="s">
        <v>17</v>
      </c>
      <c r="AC9" s="71">
        <f aca="true" t="shared" si="8" ref="AC9:AF54">(TRUNC(1000000*PRODUCT(AC$5,$AG9)))*(1/1000000)</f>
        <v>1.40909</v>
      </c>
      <c r="AD9" s="72">
        <f t="shared" si="4"/>
        <v>1.878318</v>
      </c>
      <c r="AE9" s="72">
        <f t="shared" si="4"/>
        <v>1.507727</v>
      </c>
      <c r="AF9" s="73">
        <f t="shared" si="4"/>
        <v>1.582878</v>
      </c>
      <c r="AG9" s="17">
        <f t="shared" si="5"/>
        <v>1.4090909090909092</v>
      </c>
      <c r="AH9" s="14">
        <v>31</v>
      </c>
      <c r="AI9" s="1"/>
      <c r="AJ9" s="1"/>
      <c r="AK9" s="1"/>
      <c r="AL9" s="1"/>
    </row>
    <row r="10" spans="1:38" ht="13.5" customHeight="1">
      <c r="A10" s="6" t="s">
        <v>18</v>
      </c>
      <c r="B10" s="37">
        <v>539</v>
      </c>
      <c r="C10" s="37">
        <v>406</v>
      </c>
      <c r="D10" s="37">
        <v>338</v>
      </c>
      <c r="E10" s="37">
        <v>319</v>
      </c>
      <c r="F10" s="33" t="s">
        <v>118</v>
      </c>
      <c r="G10" s="7" t="s">
        <v>18</v>
      </c>
      <c r="H10" s="42"/>
      <c r="I10" s="43"/>
      <c r="J10" s="43"/>
      <c r="K10" s="44"/>
      <c r="L10" s="15">
        <f t="shared" si="6"/>
        <v>0</v>
      </c>
      <c r="M10" s="15">
        <f t="shared" si="6"/>
        <v>0</v>
      </c>
      <c r="N10" s="15">
        <f t="shared" si="6"/>
        <v>0</v>
      </c>
      <c r="O10" s="16">
        <f t="shared" si="6"/>
        <v>0</v>
      </c>
      <c r="P10" s="51">
        <f t="shared" si="7"/>
        <v>0</v>
      </c>
      <c r="Q10" s="52">
        <f t="shared" si="0"/>
        <v>0</v>
      </c>
      <c r="R10" s="52">
        <f t="shared" si="0"/>
        <v>0</v>
      </c>
      <c r="S10" s="53">
        <f t="shared" si="0"/>
        <v>0</v>
      </c>
      <c r="T10" s="10" t="b">
        <f t="shared" si="1"/>
        <v>1</v>
      </c>
      <c r="U10" s="11" t="b">
        <f t="shared" si="1"/>
        <v>1</v>
      </c>
      <c r="V10" s="11" t="b">
        <f t="shared" si="1"/>
        <v>1</v>
      </c>
      <c r="W10" s="12" t="b">
        <f t="shared" si="1"/>
        <v>1</v>
      </c>
      <c r="X10" s="62">
        <f t="shared" si="2"/>
        <v>0.278697</v>
      </c>
      <c r="Y10" s="63">
        <f t="shared" si="3"/>
        <v>0.209927</v>
      </c>
      <c r="Z10" s="63">
        <f t="shared" si="3"/>
        <v>0.174767</v>
      </c>
      <c r="AA10" s="64">
        <f t="shared" si="3"/>
        <v>0.164943</v>
      </c>
      <c r="AB10" s="6" t="s">
        <v>18</v>
      </c>
      <c r="AC10" s="71">
        <f t="shared" si="8"/>
        <v>1.5454539999999999</v>
      </c>
      <c r="AD10" s="72">
        <f t="shared" si="4"/>
        <v>2.0600899999999998</v>
      </c>
      <c r="AE10" s="72">
        <f t="shared" si="4"/>
        <v>1.6536359999999999</v>
      </c>
      <c r="AF10" s="73">
        <f t="shared" si="4"/>
        <v>1.73606</v>
      </c>
      <c r="AG10" s="17">
        <f t="shared" si="5"/>
        <v>1.5454545454545454</v>
      </c>
      <c r="AH10" s="14">
        <v>34</v>
      </c>
      <c r="AI10" s="1"/>
      <c r="AJ10" s="1"/>
      <c r="AK10" s="1"/>
      <c r="AL10" s="1"/>
    </row>
    <row r="11" spans="1:38" ht="13.5" customHeight="1">
      <c r="A11" s="6" t="s">
        <v>19</v>
      </c>
      <c r="B11" s="37">
        <v>589</v>
      </c>
      <c r="C11" s="37">
        <v>437</v>
      </c>
      <c r="D11" s="37">
        <v>366</v>
      </c>
      <c r="E11" s="37">
        <v>350</v>
      </c>
      <c r="F11" s="33" t="s">
        <v>119</v>
      </c>
      <c r="G11" s="7" t="s">
        <v>19</v>
      </c>
      <c r="H11" s="42"/>
      <c r="I11" s="43"/>
      <c r="J11" s="43"/>
      <c r="K11" s="44"/>
      <c r="L11" s="15">
        <f t="shared" si="6"/>
        <v>0</v>
      </c>
      <c r="M11" s="15">
        <f t="shared" si="6"/>
        <v>0</v>
      </c>
      <c r="N11" s="15">
        <f t="shared" si="6"/>
        <v>0</v>
      </c>
      <c r="O11" s="16">
        <f t="shared" si="6"/>
        <v>0</v>
      </c>
      <c r="P11" s="51">
        <f t="shared" si="7"/>
        <v>0</v>
      </c>
      <c r="Q11" s="52">
        <f t="shared" si="0"/>
        <v>0</v>
      </c>
      <c r="R11" s="52">
        <f t="shared" si="0"/>
        <v>0</v>
      </c>
      <c r="S11" s="53">
        <f t="shared" si="0"/>
        <v>0</v>
      </c>
      <c r="T11" s="10" t="b">
        <f t="shared" si="1"/>
        <v>1</v>
      </c>
      <c r="U11" s="11" t="b">
        <f t="shared" si="1"/>
        <v>1</v>
      </c>
      <c r="V11" s="11" t="b">
        <f t="shared" si="1"/>
        <v>1</v>
      </c>
      <c r="W11" s="12" t="b">
        <f t="shared" si="1"/>
        <v>1</v>
      </c>
      <c r="X11" s="62">
        <f t="shared" si="2"/>
        <v>0.30455</v>
      </c>
      <c r="Y11" s="63">
        <f t="shared" si="3"/>
        <v>0.225956</v>
      </c>
      <c r="Z11" s="63">
        <f t="shared" si="3"/>
        <v>0.189245</v>
      </c>
      <c r="AA11" s="64">
        <f t="shared" si="3"/>
        <v>0.180972</v>
      </c>
      <c r="AB11" s="6" t="s">
        <v>19</v>
      </c>
      <c r="AC11" s="71">
        <f t="shared" si="8"/>
        <v>1.6818179999999998</v>
      </c>
      <c r="AD11" s="72">
        <f t="shared" si="4"/>
        <v>2.241863</v>
      </c>
      <c r="AE11" s="72">
        <f t="shared" si="4"/>
        <v>1.799545</v>
      </c>
      <c r="AF11" s="73">
        <f t="shared" si="4"/>
        <v>1.8892419999999999</v>
      </c>
      <c r="AG11" s="17">
        <f t="shared" si="5"/>
        <v>1.6818181818181819</v>
      </c>
      <c r="AH11" s="14">
        <v>37</v>
      </c>
      <c r="AI11" s="1"/>
      <c r="AJ11" s="1"/>
      <c r="AK11" s="1"/>
      <c r="AL11" s="1"/>
    </row>
    <row r="12" spans="1:38" ht="13.5" customHeight="1">
      <c r="A12" s="6" t="s">
        <v>20</v>
      </c>
      <c r="B12" s="37">
        <v>626</v>
      </c>
      <c r="C12" s="37">
        <v>474</v>
      </c>
      <c r="D12" s="37">
        <v>394</v>
      </c>
      <c r="E12" s="37">
        <v>375</v>
      </c>
      <c r="F12" s="33" t="s">
        <v>120</v>
      </c>
      <c r="G12" s="7" t="s">
        <v>20</v>
      </c>
      <c r="H12" s="42"/>
      <c r="I12" s="43"/>
      <c r="J12" s="43"/>
      <c r="K12" s="44"/>
      <c r="L12" s="15">
        <f t="shared" si="6"/>
        <v>0</v>
      </c>
      <c r="M12" s="15">
        <f t="shared" si="6"/>
        <v>0</v>
      </c>
      <c r="N12" s="15">
        <f t="shared" si="6"/>
        <v>0</v>
      </c>
      <c r="O12" s="16">
        <f t="shared" si="6"/>
        <v>0</v>
      </c>
      <c r="P12" s="51">
        <f t="shared" si="7"/>
        <v>0</v>
      </c>
      <c r="Q12" s="52">
        <f t="shared" si="0"/>
        <v>0</v>
      </c>
      <c r="R12" s="52">
        <f t="shared" si="0"/>
        <v>0</v>
      </c>
      <c r="S12" s="53">
        <f t="shared" si="0"/>
        <v>0</v>
      </c>
      <c r="T12" s="10" t="b">
        <f t="shared" si="1"/>
        <v>1</v>
      </c>
      <c r="U12" s="11" t="b">
        <f t="shared" si="1"/>
        <v>1</v>
      </c>
      <c r="V12" s="11" t="b">
        <f t="shared" si="1"/>
        <v>1</v>
      </c>
      <c r="W12" s="12" t="b">
        <f t="shared" si="1"/>
        <v>1</v>
      </c>
      <c r="X12" s="62">
        <f aca="true" t="shared" si="9" ref="X12:AA75">(TRUNC(1000000*PRODUCT(B12,1/$B$34)))*(1/1000000)</f>
        <v>0.323681</v>
      </c>
      <c r="Y12" s="63">
        <f t="shared" si="3"/>
        <v>0.245087</v>
      </c>
      <c r="Z12" s="63">
        <f t="shared" si="3"/>
        <v>0.203722</v>
      </c>
      <c r="AA12" s="64">
        <f t="shared" si="3"/>
        <v>0.193898</v>
      </c>
      <c r="AB12" s="6" t="s">
        <v>20</v>
      </c>
      <c r="AC12" s="71">
        <f t="shared" si="8"/>
        <v>1.8636359999999998</v>
      </c>
      <c r="AD12" s="72">
        <f t="shared" si="4"/>
        <v>2.4842269999999997</v>
      </c>
      <c r="AE12" s="72">
        <f t="shared" si="4"/>
        <v>1.99409</v>
      </c>
      <c r="AF12" s="73">
        <f t="shared" si="4"/>
        <v>2.093484</v>
      </c>
      <c r="AG12" s="17">
        <f t="shared" si="5"/>
        <v>1.8636363636363638</v>
      </c>
      <c r="AH12" s="14">
        <v>41</v>
      </c>
      <c r="AI12" s="1"/>
      <c r="AJ12" s="1"/>
      <c r="AK12" s="1"/>
      <c r="AL12" s="1"/>
    </row>
    <row r="13" spans="1:38" ht="13.5" customHeight="1">
      <c r="A13" s="6" t="s">
        <v>21</v>
      </c>
      <c r="B13" s="37">
        <v>676</v>
      </c>
      <c r="C13" s="37">
        <v>505</v>
      </c>
      <c r="D13" s="37">
        <v>419</v>
      </c>
      <c r="E13" s="37">
        <v>400</v>
      </c>
      <c r="F13" s="33" t="s">
        <v>121</v>
      </c>
      <c r="G13" s="7" t="s">
        <v>21</v>
      </c>
      <c r="H13" s="42"/>
      <c r="I13" s="43"/>
      <c r="J13" s="43"/>
      <c r="K13" s="44"/>
      <c r="L13" s="15">
        <f t="shared" si="6"/>
        <v>0</v>
      </c>
      <c r="M13" s="15">
        <f t="shared" si="6"/>
        <v>0</v>
      </c>
      <c r="N13" s="15">
        <f t="shared" si="6"/>
        <v>0</v>
      </c>
      <c r="O13" s="16">
        <f t="shared" si="6"/>
        <v>0</v>
      </c>
      <c r="P13" s="51">
        <f t="shared" si="7"/>
        <v>0</v>
      </c>
      <c r="Q13" s="52">
        <f t="shared" si="0"/>
        <v>0</v>
      </c>
      <c r="R13" s="52">
        <f t="shared" si="0"/>
        <v>0</v>
      </c>
      <c r="S13" s="53">
        <f t="shared" si="0"/>
        <v>0</v>
      </c>
      <c r="T13" s="10" t="b">
        <f t="shared" si="1"/>
        <v>1</v>
      </c>
      <c r="U13" s="11" t="b">
        <f t="shared" si="1"/>
        <v>1</v>
      </c>
      <c r="V13" s="11" t="b">
        <f t="shared" si="1"/>
        <v>1</v>
      </c>
      <c r="W13" s="12" t="b">
        <f t="shared" si="1"/>
        <v>1</v>
      </c>
      <c r="X13" s="62">
        <f t="shared" si="9"/>
        <v>0.349534</v>
      </c>
      <c r="Y13" s="63">
        <f t="shared" si="3"/>
        <v>0.261116</v>
      </c>
      <c r="Z13" s="63">
        <f t="shared" si="3"/>
        <v>0.21664899999999998</v>
      </c>
      <c r="AA13" s="64">
        <f t="shared" si="3"/>
        <v>0.20682499999999998</v>
      </c>
      <c r="AB13" s="6" t="s">
        <v>21</v>
      </c>
      <c r="AC13" s="71">
        <f t="shared" si="8"/>
        <v>2.045454</v>
      </c>
      <c r="AD13" s="72">
        <f t="shared" si="4"/>
        <v>2.72659</v>
      </c>
      <c r="AE13" s="72">
        <f t="shared" si="4"/>
        <v>2.188636</v>
      </c>
      <c r="AF13" s="73">
        <f t="shared" si="4"/>
        <v>2.297727</v>
      </c>
      <c r="AG13" s="17">
        <f t="shared" si="5"/>
        <v>2.0454545454545454</v>
      </c>
      <c r="AH13" s="14">
        <v>45</v>
      </c>
      <c r="AI13" s="1"/>
      <c r="AJ13" s="1"/>
      <c r="AK13" s="1"/>
      <c r="AL13" s="1"/>
    </row>
    <row r="14" spans="1:38" ht="13.5" customHeight="1">
      <c r="A14" s="6" t="s">
        <v>22</v>
      </c>
      <c r="B14" s="37">
        <v>738</v>
      </c>
      <c r="C14" s="37">
        <v>555</v>
      </c>
      <c r="D14" s="37">
        <v>465</v>
      </c>
      <c r="E14" s="37">
        <v>437</v>
      </c>
      <c r="F14" s="33" t="s">
        <v>122</v>
      </c>
      <c r="G14" s="7" t="s">
        <v>22</v>
      </c>
      <c r="H14" s="42"/>
      <c r="I14" s="43"/>
      <c r="J14" s="43"/>
      <c r="K14" s="44"/>
      <c r="L14" s="15">
        <f t="shared" si="6"/>
        <v>0</v>
      </c>
      <c r="M14" s="15">
        <f t="shared" si="6"/>
        <v>0</v>
      </c>
      <c r="N14" s="15">
        <f t="shared" si="6"/>
        <v>0</v>
      </c>
      <c r="O14" s="16">
        <f t="shared" si="6"/>
        <v>0</v>
      </c>
      <c r="P14" s="51">
        <f t="shared" si="7"/>
        <v>0</v>
      </c>
      <c r="Q14" s="52">
        <f t="shared" si="0"/>
        <v>0</v>
      </c>
      <c r="R14" s="52">
        <f t="shared" si="0"/>
        <v>0</v>
      </c>
      <c r="S14" s="53">
        <f t="shared" si="0"/>
        <v>0</v>
      </c>
      <c r="T14" s="10" t="b">
        <f t="shared" si="1"/>
        <v>1</v>
      </c>
      <c r="U14" s="11" t="b">
        <f t="shared" si="1"/>
        <v>1</v>
      </c>
      <c r="V14" s="11" t="b">
        <f t="shared" si="1"/>
        <v>1</v>
      </c>
      <c r="W14" s="12" t="b">
        <f t="shared" si="1"/>
        <v>1</v>
      </c>
      <c r="X14" s="62">
        <f t="shared" si="9"/>
        <v>0.381592</v>
      </c>
      <c r="Y14" s="63">
        <f t="shared" si="3"/>
        <v>0.28697</v>
      </c>
      <c r="Z14" s="63">
        <f t="shared" si="3"/>
        <v>0.24043399999999998</v>
      </c>
      <c r="AA14" s="64">
        <f t="shared" si="3"/>
        <v>0.225956</v>
      </c>
      <c r="AB14" s="6" t="s">
        <v>22</v>
      </c>
      <c r="AC14" s="71">
        <f t="shared" si="8"/>
        <v>2.136363</v>
      </c>
      <c r="AD14" s="72">
        <f t="shared" si="4"/>
        <v>2.847772</v>
      </c>
      <c r="AE14" s="72">
        <f t="shared" si="4"/>
        <v>2.2859089999999997</v>
      </c>
      <c r="AF14" s="73">
        <f t="shared" si="4"/>
        <v>2.399848</v>
      </c>
      <c r="AG14" s="17">
        <f t="shared" si="5"/>
        <v>2.1363636363636362</v>
      </c>
      <c r="AH14" s="14">
        <v>47</v>
      </c>
      <c r="AI14" s="1"/>
      <c r="AJ14" s="1"/>
      <c r="AK14" s="1"/>
      <c r="AL14" s="1"/>
    </row>
    <row r="15" spans="1:38" ht="13.5" customHeight="1">
      <c r="A15" s="6" t="s">
        <v>23</v>
      </c>
      <c r="B15" s="37">
        <v>800</v>
      </c>
      <c r="C15" s="37">
        <v>598</v>
      </c>
      <c r="D15" s="37">
        <v>502</v>
      </c>
      <c r="E15" s="37">
        <v>477</v>
      </c>
      <c r="F15" s="33" t="s">
        <v>123</v>
      </c>
      <c r="G15" s="7" t="s">
        <v>23</v>
      </c>
      <c r="H15" s="42"/>
      <c r="I15" s="43"/>
      <c r="J15" s="43"/>
      <c r="K15" s="44"/>
      <c r="L15" s="15">
        <f t="shared" si="6"/>
        <v>0</v>
      </c>
      <c r="M15" s="15">
        <f t="shared" si="6"/>
        <v>0</v>
      </c>
      <c r="N15" s="15">
        <f t="shared" si="6"/>
        <v>0</v>
      </c>
      <c r="O15" s="16">
        <f t="shared" si="6"/>
        <v>0</v>
      </c>
      <c r="P15" s="51">
        <f t="shared" si="7"/>
        <v>0</v>
      </c>
      <c r="Q15" s="52">
        <f t="shared" si="0"/>
        <v>0</v>
      </c>
      <c r="R15" s="52">
        <f t="shared" si="0"/>
        <v>0</v>
      </c>
      <c r="S15" s="53">
        <f t="shared" si="0"/>
        <v>0</v>
      </c>
      <c r="T15" s="10" t="b">
        <f t="shared" si="1"/>
        <v>1</v>
      </c>
      <c r="U15" s="11" t="b">
        <f t="shared" si="1"/>
        <v>1</v>
      </c>
      <c r="V15" s="11" t="b">
        <f t="shared" si="1"/>
        <v>1</v>
      </c>
      <c r="W15" s="12" t="b">
        <f t="shared" si="1"/>
        <v>1</v>
      </c>
      <c r="X15" s="62">
        <f t="shared" si="9"/>
        <v>0.41364999999999996</v>
      </c>
      <c r="Y15" s="63">
        <f t="shared" si="3"/>
        <v>0.309203</v>
      </c>
      <c r="Z15" s="63">
        <f t="shared" si="3"/>
        <v>0.259565</v>
      </c>
      <c r="AA15" s="64">
        <f t="shared" si="3"/>
        <v>0.246639</v>
      </c>
      <c r="AB15" s="6" t="s">
        <v>23</v>
      </c>
      <c r="AC15" s="71">
        <f t="shared" si="8"/>
        <v>2.136363</v>
      </c>
      <c r="AD15" s="72">
        <f t="shared" si="4"/>
        <v>2.847772</v>
      </c>
      <c r="AE15" s="72">
        <f t="shared" si="4"/>
        <v>2.2859089999999997</v>
      </c>
      <c r="AF15" s="73">
        <f t="shared" si="4"/>
        <v>2.399848</v>
      </c>
      <c r="AG15" s="17">
        <f t="shared" si="5"/>
        <v>2.1363636363636362</v>
      </c>
      <c r="AH15" s="14">
        <v>47</v>
      </c>
      <c r="AI15" s="1"/>
      <c r="AJ15" s="1"/>
      <c r="AK15" s="1"/>
      <c r="AL15" s="1"/>
    </row>
    <row r="16" spans="1:38" ht="13.5" customHeight="1">
      <c r="A16" s="6" t="s">
        <v>24</v>
      </c>
      <c r="B16" s="37">
        <v>862</v>
      </c>
      <c r="C16" s="37">
        <v>648</v>
      </c>
      <c r="D16" s="37">
        <v>536</v>
      </c>
      <c r="E16" s="37">
        <v>515</v>
      </c>
      <c r="F16" s="33" t="s">
        <v>124</v>
      </c>
      <c r="G16" s="7" t="s">
        <v>24</v>
      </c>
      <c r="H16" s="42"/>
      <c r="I16" s="43"/>
      <c r="J16" s="43"/>
      <c r="K16" s="44"/>
      <c r="L16" s="15">
        <f t="shared" si="6"/>
        <v>0</v>
      </c>
      <c r="M16" s="15">
        <f t="shared" si="6"/>
        <v>0</v>
      </c>
      <c r="N16" s="15">
        <f t="shared" si="6"/>
        <v>0</v>
      </c>
      <c r="O16" s="16">
        <f t="shared" si="6"/>
        <v>0</v>
      </c>
      <c r="P16" s="51">
        <f t="shared" si="7"/>
        <v>0</v>
      </c>
      <c r="Q16" s="52">
        <f t="shared" si="0"/>
        <v>0</v>
      </c>
      <c r="R16" s="52">
        <f t="shared" si="0"/>
        <v>0</v>
      </c>
      <c r="S16" s="53">
        <f t="shared" si="0"/>
        <v>0</v>
      </c>
      <c r="T16" s="10" t="b">
        <f t="shared" si="1"/>
        <v>1</v>
      </c>
      <c r="U16" s="11" t="b">
        <f t="shared" si="1"/>
        <v>1</v>
      </c>
      <c r="V16" s="11" t="b">
        <f t="shared" si="1"/>
        <v>1</v>
      </c>
      <c r="W16" s="12" t="b">
        <f t="shared" si="1"/>
        <v>1</v>
      </c>
      <c r="X16" s="62">
        <f t="shared" si="9"/>
        <v>0.445708</v>
      </c>
      <c r="Y16" s="63">
        <f t="shared" si="3"/>
        <v>0.33505599999999996</v>
      </c>
      <c r="Z16" s="63">
        <f t="shared" si="3"/>
        <v>0.277145</v>
      </c>
      <c r="AA16" s="64">
        <f t="shared" si="3"/>
        <v>0.266287</v>
      </c>
      <c r="AB16" s="6" t="s">
        <v>24</v>
      </c>
      <c r="AC16" s="71">
        <f t="shared" si="8"/>
        <v>2.181818</v>
      </c>
      <c r="AD16" s="72">
        <f t="shared" si="4"/>
        <v>2.908363</v>
      </c>
      <c r="AE16" s="72">
        <f t="shared" si="4"/>
        <v>2.334545</v>
      </c>
      <c r="AF16" s="73">
        <f t="shared" si="4"/>
        <v>2.450909</v>
      </c>
      <c r="AG16" s="17">
        <f t="shared" si="5"/>
        <v>2.1818181818181817</v>
      </c>
      <c r="AH16" s="14">
        <v>48</v>
      </c>
      <c r="AI16" s="1"/>
      <c r="AJ16" s="1"/>
      <c r="AK16" s="1"/>
      <c r="AL16" s="1"/>
    </row>
    <row r="17" spans="1:38" ht="13.5" customHeight="1">
      <c r="A17" s="6" t="s">
        <v>25</v>
      </c>
      <c r="B17" s="37">
        <v>927</v>
      </c>
      <c r="C17" s="37">
        <v>694</v>
      </c>
      <c r="D17" s="37">
        <v>580</v>
      </c>
      <c r="E17" s="37">
        <v>549</v>
      </c>
      <c r="F17" s="33" t="s">
        <v>125</v>
      </c>
      <c r="G17" s="7" t="s">
        <v>25</v>
      </c>
      <c r="H17" s="42"/>
      <c r="I17" s="43"/>
      <c r="J17" s="43"/>
      <c r="K17" s="44"/>
      <c r="L17" s="15">
        <f t="shared" si="6"/>
        <v>0</v>
      </c>
      <c r="M17" s="15">
        <f t="shared" si="6"/>
        <v>0</v>
      </c>
      <c r="N17" s="15">
        <f t="shared" si="6"/>
        <v>0</v>
      </c>
      <c r="O17" s="16">
        <f t="shared" si="6"/>
        <v>0</v>
      </c>
      <c r="P17" s="51">
        <f t="shared" si="7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  <c r="T17" s="10" t="b">
        <f t="shared" si="1"/>
        <v>1</v>
      </c>
      <c r="U17" s="11" t="b">
        <f t="shared" si="1"/>
        <v>1</v>
      </c>
      <c r="V17" s="11" t="b">
        <f t="shared" si="1"/>
        <v>1</v>
      </c>
      <c r="W17" s="12" t="b">
        <f t="shared" si="1"/>
        <v>1</v>
      </c>
      <c r="X17" s="62">
        <f t="shared" si="9"/>
        <v>0.479317</v>
      </c>
      <c r="Y17" s="63">
        <f t="shared" si="3"/>
        <v>0.35884099999999997</v>
      </c>
      <c r="Z17" s="63">
        <f t="shared" si="3"/>
        <v>0.299896</v>
      </c>
      <c r="AA17" s="64">
        <f t="shared" si="3"/>
        <v>0.283867</v>
      </c>
      <c r="AB17" s="6" t="s">
        <v>25</v>
      </c>
      <c r="AC17" s="71">
        <f t="shared" si="8"/>
        <v>2.181818</v>
      </c>
      <c r="AD17" s="72">
        <f t="shared" si="4"/>
        <v>2.908363</v>
      </c>
      <c r="AE17" s="72">
        <f t="shared" si="4"/>
        <v>2.334545</v>
      </c>
      <c r="AF17" s="73">
        <f t="shared" si="4"/>
        <v>2.450909</v>
      </c>
      <c r="AG17" s="17">
        <f t="shared" si="5"/>
        <v>2.1818181818181817</v>
      </c>
      <c r="AH17" s="14">
        <v>48</v>
      </c>
      <c r="AI17" s="1"/>
      <c r="AJ17" s="1"/>
      <c r="AK17" s="1"/>
      <c r="AL17" s="1"/>
    </row>
    <row r="18" spans="1:38" ht="13.5" customHeight="1">
      <c r="A18" s="6" t="s">
        <v>26</v>
      </c>
      <c r="B18" s="37">
        <v>986</v>
      </c>
      <c r="C18" s="37">
        <v>741</v>
      </c>
      <c r="D18" s="37">
        <v>617</v>
      </c>
      <c r="E18" s="37">
        <v>589</v>
      </c>
      <c r="F18" s="33" t="s">
        <v>126</v>
      </c>
      <c r="G18" s="7" t="s">
        <v>26</v>
      </c>
      <c r="H18" s="42"/>
      <c r="I18" s="43"/>
      <c r="J18" s="43"/>
      <c r="K18" s="44"/>
      <c r="L18" s="15">
        <f t="shared" si="6"/>
        <v>0</v>
      </c>
      <c r="M18" s="15">
        <f t="shared" si="6"/>
        <v>0</v>
      </c>
      <c r="N18" s="15">
        <f t="shared" si="6"/>
        <v>0</v>
      </c>
      <c r="O18" s="16">
        <f t="shared" si="6"/>
        <v>0</v>
      </c>
      <c r="P18" s="51">
        <f t="shared" si="7"/>
        <v>0</v>
      </c>
      <c r="Q18" s="52">
        <f t="shared" si="0"/>
        <v>0</v>
      </c>
      <c r="R18" s="52">
        <f t="shared" si="0"/>
        <v>0</v>
      </c>
      <c r="S18" s="53">
        <f t="shared" si="0"/>
        <v>0</v>
      </c>
      <c r="T18" s="10" t="b">
        <f t="shared" si="1"/>
        <v>1</v>
      </c>
      <c r="U18" s="11" t="b">
        <f t="shared" si="1"/>
        <v>1</v>
      </c>
      <c r="V18" s="11" t="b">
        <f t="shared" si="1"/>
        <v>1</v>
      </c>
      <c r="W18" s="12" t="b">
        <f t="shared" si="1"/>
        <v>1</v>
      </c>
      <c r="X18" s="62">
        <f t="shared" si="9"/>
        <v>0.5098239999999999</v>
      </c>
      <c r="Y18" s="63">
        <f t="shared" si="3"/>
        <v>0.38314299999999996</v>
      </c>
      <c r="Z18" s="63">
        <f t="shared" si="3"/>
        <v>0.319027</v>
      </c>
      <c r="AA18" s="64">
        <f t="shared" si="3"/>
        <v>0.30455</v>
      </c>
      <c r="AB18" s="6" t="s">
        <v>26</v>
      </c>
      <c r="AC18" s="71">
        <f t="shared" si="8"/>
        <v>2.2272719999999997</v>
      </c>
      <c r="AD18" s="72">
        <f t="shared" si="4"/>
        <v>2.9689539999999996</v>
      </c>
      <c r="AE18" s="72">
        <f t="shared" si="4"/>
        <v>2.383181</v>
      </c>
      <c r="AF18" s="73">
        <f t="shared" si="4"/>
        <v>2.501969</v>
      </c>
      <c r="AG18" s="17">
        <f t="shared" si="5"/>
        <v>2.2272727272727275</v>
      </c>
      <c r="AH18" s="14">
        <v>49</v>
      </c>
      <c r="AI18" s="1"/>
      <c r="AJ18" s="1"/>
      <c r="AK18" s="1"/>
      <c r="AL18" s="1"/>
    </row>
    <row r="19" spans="1:38" ht="13.5" customHeight="1">
      <c r="A19" s="6" t="s">
        <v>27</v>
      </c>
      <c r="B19" s="37">
        <v>1051</v>
      </c>
      <c r="C19" s="37">
        <v>791</v>
      </c>
      <c r="D19" s="37">
        <v>654</v>
      </c>
      <c r="E19" s="37">
        <v>623</v>
      </c>
      <c r="F19" s="33" t="s">
        <v>127</v>
      </c>
      <c r="G19" s="7" t="s">
        <v>27</v>
      </c>
      <c r="H19" s="42"/>
      <c r="I19" s="43"/>
      <c r="J19" s="43"/>
      <c r="K19" s="44"/>
      <c r="L19" s="15">
        <f t="shared" si="6"/>
        <v>0</v>
      </c>
      <c r="M19" s="15">
        <f t="shared" si="6"/>
        <v>0</v>
      </c>
      <c r="N19" s="15">
        <f t="shared" si="6"/>
        <v>0</v>
      </c>
      <c r="O19" s="16">
        <f t="shared" si="6"/>
        <v>0</v>
      </c>
      <c r="P19" s="51">
        <f t="shared" si="7"/>
        <v>0</v>
      </c>
      <c r="Q19" s="52">
        <f t="shared" si="0"/>
        <v>0</v>
      </c>
      <c r="R19" s="52">
        <f t="shared" si="0"/>
        <v>0</v>
      </c>
      <c r="S19" s="53">
        <f t="shared" si="0"/>
        <v>0</v>
      </c>
      <c r="T19" s="10" t="b">
        <f t="shared" si="1"/>
        <v>1</v>
      </c>
      <c r="U19" s="11" t="b">
        <f t="shared" si="1"/>
        <v>1</v>
      </c>
      <c r="V19" s="11" t="b">
        <f t="shared" si="1"/>
        <v>1</v>
      </c>
      <c r="W19" s="12" t="b">
        <f t="shared" si="1"/>
        <v>1</v>
      </c>
      <c r="X19" s="62">
        <f t="shared" si="9"/>
        <v>0.5434329999999999</v>
      </c>
      <c r="Y19" s="63">
        <f t="shared" si="3"/>
        <v>0.40899599999999997</v>
      </c>
      <c r="Z19" s="63">
        <f t="shared" si="3"/>
        <v>0.338159</v>
      </c>
      <c r="AA19" s="64">
        <f t="shared" si="3"/>
        <v>0.32212999999999997</v>
      </c>
      <c r="AB19" s="6" t="s">
        <v>27</v>
      </c>
      <c r="AC19" s="71">
        <f t="shared" si="8"/>
        <v>2.2727269999999997</v>
      </c>
      <c r="AD19" s="72">
        <f t="shared" si="4"/>
        <v>3.0295449999999997</v>
      </c>
      <c r="AE19" s="72">
        <f t="shared" si="4"/>
        <v>2.431818</v>
      </c>
      <c r="AF19" s="73">
        <f t="shared" si="4"/>
        <v>2.5530299999999997</v>
      </c>
      <c r="AG19" s="17">
        <f t="shared" si="5"/>
        <v>2.272727272727273</v>
      </c>
      <c r="AH19" s="14">
        <v>50</v>
      </c>
      <c r="AI19" s="1"/>
      <c r="AJ19" s="1"/>
      <c r="AK19" s="1"/>
      <c r="AL19" s="1"/>
    </row>
    <row r="20" spans="1:38" ht="13.5" customHeight="1">
      <c r="A20" s="6" t="s">
        <v>28</v>
      </c>
      <c r="B20" s="37">
        <v>1113</v>
      </c>
      <c r="C20" s="37">
        <v>834</v>
      </c>
      <c r="D20" s="37">
        <v>694</v>
      </c>
      <c r="E20" s="37">
        <v>663</v>
      </c>
      <c r="F20" s="33" t="s">
        <v>128</v>
      </c>
      <c r="G20" s="7" t="s">
        <v>28</v>
      </c>
      <c r="H20" s="42"/>
      <c r="I20" s="43"/>
      <c r="J20" s="43"/>
      <c r="K20" s="44"/>
      <c r="L20" s="15">
        <f t="shared" si="6"/>
        <v>0</v>
      </c>
      <c r="M20" s="15">
        <f t="shared" si="6"/>
        <v>0</v>
      </c>
      <c r="N20" s="15">
        <f t="shared" si="6"/>
        <v>0</v>
      </c>
      <c r="O20" s="16">
        <f t="shared" si="6"/>
        <v>0</v>
      </c>
      <c r="P20" s="51">
        <f t="shared" si="7"/>
        <v>0</v>
      </c>
      <c r="Q20" s="52">
        <f t="shared" si="0"/>
        <v>0</v>
      </c>
      <c r="R20" s="52">
        <f t="shared" si="0"/>
        <v>0</v>
      </c>
      <c r="S20" s="53">
        <f t="shared" si="0"/>
        <v>0</v>
      </c>
      <c r="T20" s="10" t="b">
        <f t="shared" si="1"/>
        <v>1</v>
      </c>
      <c r="U20" s="11" t="b">
        <f t="shared" si="1"/>
        <v>1</v>
      </c>
      <c r="V20" s="11" t="b">
        <f t="shared" si="1"/>
        <v>1</v>
      </c>
      <c r="W20" s="12" t="b">
        <f t="shared" si="1"/>
        <v>1</v>
      </c>
      <c r="X20" s="62">
        <f t="shared" si="9"/>
        <v>0.575491</v>
      </c>
      <c r="Y20" s="63">
        <f t="shared" si="3"/>
        <v>0.43123</v>
      </c>
      <c r="Z20" s="63">
        <f t="shared" si="3"/>
        <v>0.35884099999999997</v>
      </c>
      <c r="AA20" s="64">
        <f t="shared" si="3"/>
        <v>0.342812</v>
      </c>
      <c r="AB20" s="6" t="s">
        <v>28</v>
      </c>
      <c r="AC20" s="71">
        <f t="shared" si="8"/>
        <v>2.318181</v>
      </c>
      <c r="AD20" s="72">
        <f t="shared" si="4"/>
        <v>3.0901359999999998</v>
      </c>
      <c r="AE20" s="72">
        <f t="shared" si="4"/>
        <v>2.480454</v>
      </c>
      <c r="AF20" s="73">
        <f t="shared" si="4"/>
        <v>2.60409</v>
      </c>
      <c r="AG20" s="17">
        <f t="shared" si="5"/>
        <v>2.3181818181818183</v>
      </c>
      <c r="AH20" s="14">
        <v>51</v>
      </c>
      <c r="AI20" s="1"/>
      <c r="AJ20" s="1"/>
      <c r="AK20" s="1"/>
      <c r="AL20" s="1"/>
    </row>
    <row r="21" spans="1:38" ht="13.5" customHeight="1">
      <c r="A21" s="6" t="s">
        <v>29</v>
      </c>
      <c r="B21" s="37">
        <v>1172</v>
      </c>
      <c r="C21" s="37">
        <v>884</v>
      </c>
      <c r="D21" s="37">
        <v>735</v>
      </c>
      <c r="E21" s="37">
        <v>698</v>
      </c>
      <c r="F21" s="33" t="s">
        <v>129</v>
      </c>
      <c r="G21" s="7" t="s">
        <v>29</v>
      </c>
      <c r="H21" s="42"/>
      <c r="I21" s="43"/>
      <c r="J21" s="43"/>
      <c r="K21" s="44"/>
      <c r="L21" s="15">
        <f t="shared" si="6"/>
        <v>0</v>
      </c>
      <c r="M21" s="15">
        <f t="shared" si="6"/>
        <v>0</v>
      </c>
      <c r="N21" s="15">
        <f t="shared" si="6"/>
        <v>0</v>
      </c>
      <c r="O21" s="16">
        <f t="shared" si="6"/>
        <v>0</v>
      </c>
      <c r="P21" s="51">
        <f t="shared" si="7"/>
        <v>0</v>
      </c>
      <c r="Q21" s="52">
        <f t="shared" si="0"/>
        <v>0</v>
      </c>
      <c r="R21" s="52">
        <f t="shared" si="0"/>
        <v>0</v>
      </c>
      <c r="S21" s="53">
        <f t="shared" si="0"/>
        <v>0</v>
      </c>
      <c r="T21" s="10" t="b">
        <f t="shared" si="1"/>
        <v>1</v>
      </c>
      <c r="U21" s="11" t="b">
        <f t="shared" si="1"/>
        <v>1</v>
      </c>
      <c r="V21" s="11" t="b">
        <f t="shared" si="1"/>
        <v>1</v>
      </c>
      <c r="W21" s="12" t="b">
        <f t="shared" si="1"/>
        <v>1</v>
      </c>
      <c r="X21" s="62">
        <f t="shared" si="9"/>
        <v>0.605997</v>
      </c>
      <c r="Y21" s="63">
        <f t="shared" si="3"/>
        <v>0.45708299999999996</v>
      </c>
      <c r="Z21" s="63">
        <f t="shared" si="3"/>
        <v>0.38004099999999996</v>
      </c>
      <c r="AA21" s="64">
        <f t="shared" si="3"/>
        <v>0.36091</v>
      </c>
      <c r="AB21" s="6" t="s">
        <v>29</v>
      </c>
      <c r="AC21" s="71">
        <f t="shared" si="8"/>
        <v>2.363636</v>
      </c>
      <c r="AD21" s="72">
        <f t="shared" si="4"/>
        <v>3.150727</v>
      </c>
      <c r="AE21" s="72">
        <f t="shared" si="4"/>
        <v>2.52909</v>
      </c>
      <c r="AF21" s="73">
        <f t="shared" si="4"/>
        <v>2.655151</v>
      </c>
      <c r="AG21" s="17">
        <f t="shared" si="5"/>
        <v>2.3636363636363638</v>
      </c>
      <c r="AH21" s="14">
        <v>52</v>
      </c>
      <c r="AI21" s="1"/>
      <c r="AJ21" s="1"/>
      <c r="AK21" s="1"/>
      <c r="AL21" s="1"/>
    </row>
    <row r="22" spans="1:38" ht="13.5" customHeight="1">
      <c r="A22" s="6" t="s">
        <v>30</v>
      </c>
      <c r="B22" s="37">
        <v>1234</v>
      </c>
      <c r="C22" s="37">
        <v>927</v>
      </c>
      <c r="D22" s="37">
        <v>769</v>
      </c>
      <c r="E22" s="37">
        <v>735</v>
      </c>
      <c r="F22" s="33" t="s">
        <v>130</v>
      </c>
      <c r="G22" s="7" t="s">
        <v>30</v>
      </c>
      <c r="H22" s="42"/>
      <c r="I22" s="43"/>
      <c r="J22" s="43"/>
      <c r="K22" s="44"/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t="shared" si="6"/>
        <v>0</v>
      </c>
      <c r="P22" s="51">
        <f t="shared" si="7"/>
        <v>0</v>
      </c>
      <c r="Q22" s="52">
        <f aca="true" t="shared" si="10" ref="Q22:Q85">TRUNC(($L$34+0.1)*Y22)</f>
        <v>0</v>
      </c>
      <c r="R22" s="52">
        <f aca="true" t="shared" si="11" ref="R22:R85">TRUNC(($L$34+0.1)*Z22)</f>
        <v>0</v>
      </c>
      <c r="S22" s="53">
        <f aca="true" t="shared" si="12" ref="S22:S85">TRUNC(($L$34+0.1)*AA22)</f>
        <v>0</v>
      </c>
      <c r="T22" s="10" t="b">
        <f t="shared" si="1"/>
        <v>1</v>
      </c>
      <c r="U22" s="11" t="b">
        <f t="shared" si="1"/>
        <v>1</v>
      </c>
      <c r="V22" s="11" t="b">
        <f t="shared" si="1"/>
        <v>1</v>
      </c>
      <c r="W22" s="12" t="b">
        <f t="shared" si="1"/>
        <v>1</v>
      </c>
      <c r="X22" s="62">
        <f t="shared" si="9"/>
        <v>0.6380549999999999</v>
      </c>
      <c r="Y22" s="63">
        <f t="shared" si="9"/>
        <v>0.479317</v>
      </c>
      <c r="Z22" s="63">
        <f t="shared" si="9"/>
        <v>0.397621</v>
      </c>
      <c r="AA22" s="64">
        <f t="shared" si="9"/>
        <v>0.38004099999999996</v>
      </c>
      <c r="AB22" s="6" t="s">
        <v>30</v>
      </c>
      <c r="AC22" s="71">
        <f t="shared" si="8"/>
        <v>2.363636</v>
      </c>
      <c r="AD22" s="72">
        <f t="shared" si="8"/>
        <v>3.150727</v>
      </c>
      <c r="AE22" s="72">
        <f t="shared" si="8"/>
        <v>2.52909</v>
      </c>
      <c r="AF22" s="73">
        <f t="shared" si="8"/>
        <v>2.655151</v>
      </c>
      <c r="AG22" s="17">
        <f t="shared" si="5"/>
        <v>2.3636363636363638</v>
      </c>
      <c r="AH22" s="14">
        <v>52</v>
      </c>
      <c r="AI22" s="1"/>
      <c r="AJ22" s="1"/>
      <c r="AK22" s="1"/>
      <c r="AL22" s="1"/>
    </row>
    <row r="23" spans="1:38" ht="13.5" customHeight="1">
      <c r="A23" s="6" t="s">
        <v>31</v>
      </c>
      <c r="B23" s="37">
        <v>1299</v>
      </c>
      <c r="C23" s="37">
        <v>970</v>
      </c>
      <c r="D23" s="37">
        <v>812</v>
      </c>
      <c r="E23" s="37">
        <v>769</v>
      </c>
      <c r="F23" s="33" t="s">
        <v>131</v>
      </c>
      <c r="G23" s="7" t="s">
        <v>31</v>
      </c>
      <c r="H23" s="42"/>
      <c r="I23" s="43"/>
      <c r="J23" s="43"/>
      <c r="K23" s="44"/>
      <c r="L23" s="15">
        <f t="shared" si="6"/>
        <v>0</v>
      </c>
      <c r="M23" s="15">
        <f t="shared" si="6"/>
        <v>0</v>
      </c>
      <c r="N23" s="15">
        <f t="shared" si="6"/>
        <v>0</v>
      </c>
      <c r="O23" s="16">
        <f t="shared" si="6"/>
        <v>0</v>
      </c>
      <c r="P23" s="51">
        <f t="shared" si="7"/>
        <v>0</v>
      </c>
      <c r="Q23" s="52">
        <f t="shared" si="10"/>
        <v>0</v>
      </c>
      <c r="R23" s="52">
        <f t="shared" si="11"/>
        <v>0</v>
      </c>
      <c r="S23" s="53">
        <f t="shared" si="12"/>
        <v>0</v>
      </c>
      <c r="T23" s="10" t="b">
        <f t="shared" si="1"/>
        <v>1</v>
      </c>
      <c r="U23" s="11" t="b">
        <f t="shared" si="1"/>
        <v>1</v>
      </c>
      <c r="V23" s="11" t="b">
        <f t="shared" si="1"/>
        <v>1</v>
      </c>
      <c r="W23" s="12" t="b">
        <f t="shared" si="1"/>
        <v>1</v>
      </c>
      <c r="X23" s="62">
        <f t="shared" si="9"/>
        <v>0.6716639999999999</v>
      </c>
      <c r="Y23" s="63">
        <f t="shared" si="9"/>
        <v>0.501551</v>
      </c>
      <c r="Z23" s="63">
        <f t="shared" si="9"/>
        <v>0.419855</v>
      </c>
      <c r="AA23" s="64">
        <f t="shared" si="9"/>
        <v>0.397621</v>
      </c>
      <c r="AB23" s="6" t="s">
        <v>31</v>
      </c>
      <c r="AC23" s="71">
        <f t="shared" si="8"/>
        <v>2.40909</v>
      </c>
      <c r="AD23" s="72">
        <f t="shared" si="8"/>
        <v>3.211318</v>
      </c>
      <c r="AE23" s="72">
        <f t="shared" si="8"/>
        <v>2.577727</v>
      </c>
      <c r="AF23" s="73">
        <f t="shared" si="8"/>
        <v>2.706212</v>
      </c>
      <c r="AG23" s="17">
        <f t="shared" si="5"/>
        <v>2.409090909090909</v>
      </c>
      <c r="AH23" s="14">
        <v>53</v>
      </c>
      <c r="AI23" s="1"/>
      <c r="AJ23" s="1"/>
      <c r="AK23" s="1"/>
      <c r="AL23" s="1"/>
    </row>
    <row r="24" spans="1:38" ht="13.5" customHeight="1">
      <c r="A24" s="6" t="s">
        <v>32</v>
      </c>
      <c r="B24" s="37">
        <v>1358</v>
      </c>
      <c r="C24" s="37">
        <v>1017</v>
      </c>
      <c r="D24" s="37">
        <v>849</v>
      </c>
      <c r="E24" s="37">
        <v>809</v>
      </c>
      <c r="F24" s="33" t="s">
        <v>132</v>
      </c>
      <c r="G24" s="7" t="s">
        <v>32</v>
      </c>
      <c r="H24" s="42"/>
      <c r="I24" s="43"/>
      <c r="J24" s="43"/>
      <c r="K24" s="44"/>
      <c r="L24" s="15">
        <f t="shared" si="6"/>
        <v>0</v>
      </c>
      <c r="M24" s="15">
        <f t="shared" si="6"/>
        <v>0</v>
      </c>
      <c r="N24" s="15">
        <f t="shared" si="6"/>
        <v>0</v>
      </c>
      <c r="O24" s="16">
        <f t="shared" si="6"/>
        <v>0</v>
      </c>
      <c r="P24" s="51">
        <f t="shared" si="7"/>
        <v>0</v>
      </c>
      <c r="Q24" s="52">
        <f t="shared" si="10"/>
        <v>0</v>
      </c>
      <c r="R24" s="52">
        <f t="shared" si="11"/>
        <v>0</v>
      </c>
      <c r="S24" s="53">
        <f t="shared" si="12"/>
        <v>0</v>
      </c>
      <c r="T24" s="10" t="b">
        <f t="shared" si="1"/>
        <v>1</v>
      </c>
      <c r="U24" s="11" t="b">
        <f t="shared" si="1"/>
        <v>1</v>
      </c>
      <c r="V24" s="11" t="b">
        <f t="shared" si="1"/>
        <v>1</v>
      </c>
      <c r="W24" s="12" t="b">
        <f t="shared" si="1"/>
        <v>1</v>
      </c>
      <c r="X24" s="62">
        <f t="shared" si="9"/>
        <v>0.702171</v>
      </c>
      <c r="Y24" s="63">
        <f t="shared" si="9"/>
        <v>0.525853</v>
      </c>
      <c r="Z24" s="63">
        <f t="shared" si="9"/>
        <v>0.438986</v>
      </c>
      <c r="AA24" s="64">
        <f t="shared" si="9"/>
        <v>0.41830399999999995</v>
      </c>
      <c r="AB24" s="6" t="s">
        <v>32</v>
      </c>
      <c r="AC24" s="71">
        <f t="shared" si="8"/>
        <v>2.40909</v>
      </c>
      <c r="AD24" s="72">
        <f t="shared" si="8"/>
        <v>3.211318</v>
      </c>
      <c r="AE24" s="72">
        <f t="shared" si="8"/>
        <v>2.577727</v>
      </c>
      <c r="AF24" s="73">
        <f t="shared" si="8"/>
        <v>2.706212</v>
      </c>
      <c r="AG24" s="17">
        <f t="shared" si="5"/>
        <v>2.409090909090909</v>
      </c>
      <c r="AH24" s="14">
        <v>53</v>
      </c>
      <c r="AI24" s="1"/>
      <c r="AJ24" s="1"/>
      <c r="AK24" s="1"/>
      <c r="AL24" s="1"/>
    </row>
    <row r="25" spans="1:38" ht="13.5" customHeight="1">
      <c r="A25" s="6" t="s">
        <v>33</v>
      </c>
      <c r="B25" s="37">
        <v>1414</v>
      </c>
      <c r="C25" s="37">
        <v>1063</v>
      </c>
      <c r="D25" s="37">
        <v>887</v>
      </c>
      <c r="E25" s="37">
        <v>840</v>
      </c>
      <c r="F25" s="33" t="s">
        <v>133</v>
      </c>
      <c r="G25" s="7" t="s">
        <v>33</v>
      </c>
      <c r="H25" s="42"/>
      <c r="I25" s="43"/>
      <c r="J25" s="43"/>
      <c r="K25" s="44"/>
      <c r="L25" s="15">
        <f t="shared" si="6"/>
        <v>0</v>
      </c>
      <c r="M25" s="15">
        <f t="shared" si="6"/>
        <v>0</v>
      </c>
      <c r="N25" s="15">
        <f t="shared" si="6"/>
        <v>0</v>
      </c>
      <c r="O25" s="16">
        <f t="shared" si="6"/>
        <v>0</v>
      </c>
      <c r="P25" s="51">
        <f t="shared" si="7"/>
        <v>0</v>
      </c>
      <c r="Q25" s="52">
        <f t="shared" si="10"/>
        <v>0</v>
      </c>
      <c r="R25" s="52">
        <f t="shared" si="11"/>
        <v>0</v>
      </c>
      <c r="S25" s="53">
        <f t="shared" si="12"/>
        <v>0</v>
      </c>
      <c r="T25" s="10" t="b">
        <f t="shared" si="1"/>
        <v>1</v>
      </c>
      <c r="U25" s="11" t="b">
        <f t="shared" si="1"/>
        <v>1</v>
      </c>
      <c r="V25" s="11" t="b">
        <f t="shared" si="1"/>
        <v>1</v>
      </c>
      <c r="W25" s="12" t="b">
        <f t="shared" si="1"/>
        <v>1</v>
      </c>
      <c r="X25" s="62">
        <f t="shared" si="9"/>
        <v>0.731127</v>
      </c>
      <c r="Y25" s="63">
        <f t="shared" si="9"/>
        <v>0.549638</v>
      </c>
      <c r="Z25" s="63">
        <f t="shared" si="9"/>
        <v>0.458634</v>
      </c>
      <c r="AA25" s="64">
        <f t="shared" si="9"/>
        <v>0.434332</v>
      </c>
      <c r="AB25" s="6" t="s">
        <v>33</v>
      </c>
      <c r="AC25" s="71">
        <f t="shared" si="8"/>
        <v>2.40909</v>
      </c>
      <c r="AD25" s="72">
        <f t="shared" si="8"/>
        <v>3.211318</v>
      </c>
      <c r="AE25" s="72">
        <f t="shared" si="8"/>
        <v>2.577727</v>
      </c>
      <c r="AF25" s="73">
        <f t="shared" si="8"/>
        <v>2.706212</v>
      </c>
      <c r="AG25" s="17">
        <f t="shared" si="5"/>
        <v>2.409090909090909</v>
      </c>
      <c r="AH25" s="14">
        <v>53</v>
      </c>
      <c r="AI25" s="1"/>
      <c r="AJ25" s="1"/>
      <c r="AK25" s="1"/>
      <c r="AL25" s="1"/>
    </row>
    <row r="26" spans="1:38" ht="13.5" customHeight="1">
      <c r="A26" s="6" t="s">
        <v>34</v>
      </c>
      <c r="B26" s="37">
        <v>1476</v>
      </c>
      <c r="C26" s="37">
        <v>1110</v>
      </c>
      <c r="D26" s="37">
        <v>924</v>
      </c>
      <c r="E26" s="37">
        <v>871</v>
      </c>
      <c r="F26" s="33" t="s">
        <v>134</v>
      </c>
      <c r="G26" s="7" t="s">
        <v>34</v>
      </c>
      <c r="H26" s="42"/>
      <c r="I26" s="43"/>
      <c r="J26" s="43"/>
      <c r="K26" s="44"/>
      <c r="L26" s="15">
        <f t="shared" si="6"/>
        <v>0</v>
      </c>
      <c r="M26" s="15">
        <f t="shared" si="6"/>
        <v>0</v>
      </c>
      <c r="N26" s="15">
        <f t="shared" si="6"/>
        <v>0</v>
      </c>
      <c r="O26" s="16">
        <f t="shared" si="6"/>
        <v>0</v>
      </c>
      <c r="P26" s="51">
        <f t="shared" si="7"/>
        <v>0</v>
      </c>
      <c r="Q26" s="52">
        <f t="shared" si="10"/>
        <v>0</v>
      </c>
      <c r="R26" s="52">
        <f t="shared" si="11"/>
        <v>0</v>
      </c>
      <c r="S26" s="53">
        <f t="shared" si="12"/>
        <v>0</v>
      </c>
      <c r="T26" s="10" t="b">
        <f t="shared" si="1"/>
        <v>1</v>
      </c>
      <c r="U26" s="11" t="b">
        <f t="shared" si="1"/>
        <v>1</v>
      </c>
      <c r="V26" s="11" t="b">
        <f t="shared" si="1"/>
        <v>1</v>
      </c>
      <c r="W26" s="12" t="b">
        <f t="shared" si="1"/>
        <v>1</v>
      </c>
      <c r="X26" s="62">
        <f t="shared" si="9"/>
        <v>0.763185</v>
      </c>
      <c r="Y26" s="63">
        <f t="shared" si="9"/>
        <v>0.57394</v>
      </c>
      <c r="Z26" s="63">
        <f t="shared" si="9"/>
        <v>0.47776599999999997</v>
      </c>
      <c r="AA26" s="64">
        <f t="shared" si="9"/>
        <v>0.45036099999999996</v>
      </c>
      <c r="AB26" s="6" t="s">
        <v>34</v>
      </c>
      <c r="AC26" s="71">
        <f t="shared" si="8"/>
        <v>2.40909</v>
      </c>
      <c r="AD26" s="72">
        <f t="shared" si="8"/>
        <v>3.211318</v>
      </c>
      <c r="AE26" s="72">
        <f t="shared" si="8"/>
        <v>2.577727</v>
      </c>
      <c r="AF26" s="73">
        <f t="shared" si="8"/>
        <v>2.706212</v>
      </c>
      <c r="AG26" s="17">
        <f t="shared" si="5"/>
        <v>2.409090909090909</v>
      </c>
      <c r="AH26" s="14">
        <v>53</v>
      </c>
      <c r="AI26" s="1"/>
      <c r="AJ26" s="1"/>
      <c r="AK26" s="1"/>
      <c r="AL26" s="1"/>
    </row>
    <row r="27" spans="1:38" ht="13.5" customHeight="1">
      <c r="A27" s="6" t="s">
        <v>35</v>
      </c>
      <c r="B27" s="37">
        <v>1531</v>
      </c>
      <c r="C27" s="37">
        <v>1150</v>
      </c>
      <c r="D27" s="37">
        <v>958</v>
      </c>
      <c r="E27" s="37">
        <v>911</v>
      </c>
      <c r="F27" s="33" t="s">
        <v>135</v>
      </c>
      <c r="G27" s="7" t="s">
        <v>35</v>
      </c>
      <c r="H27" s="42"/>
      <c r="I27" s="43"/>
      <c r="J27" s="43"/>
      <c r="K27" s="44"/>
      <c r="L27" s="15">
        <f t="shared" si="6"/>
        <v>0</v>
      </c>
      <c r="M27" s="15">
        <f t="shared" si="6"/>
        <v>0</v>
      </c>
      <c r="N27" s="15">
        <f t="shared" si="6"/>
        <v>0</v>
      </c>
      <c r="O27" s="16">
        <f t="shared" si="6"/>
        <v>0</v>
      </c>
      <c r="P27" s="51">
        <f t="shared" si="7"/>
        <v>0</v>
      </c>
      <c r="Q27" s="52">
        <f t="shared" si="10"/>
        <v>0</v>
      </c>
      <c r="R27" s="52">
        <f t="shared" si="11"/>
        <v>0</v>
      </c>
      <c r="S27" s="53">
        <f t="shared" si="12"/>
        <v>0</v>
      </c>
      <c r="T27" s="10" t="b">
        <f t="shared" si="1"/>
        <v>1</v>
      </c>
      <c r="U27" s="11" t="b">
        <f t="shared" si="1"/>
        <v>1</v>
      </c>
      <c r="V27" s="11" t="b">
        <f t="shared" si="1"/>
        <v>1</v>
      </c>
      <c r="W27" s="12" t="b">
        <f t="shared" si="1"/>
        <v>1</v>
      </c>
      <c r="X27" s="62">
        <f t="shared" si="9"/>
        <v>0.791623</v>
      </c>
      <c r="Y27" s="63">
        <f t="shared" si="9"/>
        <v>0.594622</v>
      </c>
      <c r="Z27" s="63">
        <f t="shared" si="9"/>
        <v>0.49534599999999995</v>
      </c>
      <c r="AA27" s="64">
        <f t="shared" si="9"/>
        <v>0.47104399999999996</v>
      </c>
      <c r="AB27" s="6" t="s">
        <v>35</v>
      </c>
      <c r="AC27" s="71">
        <f t="shared" si="8"/>
        <v>2.40909</v>
      </c>
      <c r="AD27" s="72">
        <f t="shared" si="8"/>
        <v>3.211318</v>
      </c>
      <c r="AE27" s="72">
        <f t="shared" si="8"/>
        <v>2.577727</v>
      </c>
      <c r="AF27" s="73">
        <f t="shared" si="8"/>
        <v>2.706212</v>
      </c>
      <c r="AG27" s="17">
        <f t="shared" si="5"/>
        <v>2.409090909090909</v>
      </c>
      <c r="AH27" s="14">
        <v>53</v>
      </c>
      <c r="AI27" s="1"/>
      <c r="AJ27" s="1"/>
      <c r="AK27" s="1"/>
      <c r="AL27" s="1"/>
    </row>
    <row r="28" spans="1:38" ht="13.5" customHeight="1">
      <c r="A28" s="6" t="s">
        <v>36</v>
      </c>
      <c r="B28" s="37">
        <v>1590</v>
      </c>
      <c r="C28" s="37">
        <v>1194</v>
      </c>
      <c r="D28" s="37">
        <v>995</v>
      </c>
      <c r="E28" s="37">
        <v>942</v>
      </c>
      <c r="F28" s="33" t="s">
        <v>136</v>
      </c>
      <c r="G28" s="7" t="s">
        <v>36</v>
      </c>
      <c r="H28" s="42"/>
      <c r="I28" s="43"/>
      <c r="J28" s="43"/>
      <c r="K28" s="44"/>
      <c r="L28" s="15">
        <f t="shared" si="6"/>
        <v>0</v>
      </c>
      <c r="M28" s="15">
        <f t="shared" si="6"/>
        <v>0</v>
      </c>
      <c r="N28" s="15">
        <f t="shared" si="6"/>
        <v>0</v>
      </c>
      <c r="O28" s="16">
        <f t="shared" si="6"/>
        <v>0</v>
      </c>
      <c r="P28" s="51">
        <f t="shared" si="7"/>
        <v>0</v>
      </c>
      <c r="Q28" s="52">
        <f t="shared" si="10"/>
        <v>0</v>
      </c>
      <c r="R28" s="52">
        <f t="shared" si="11"/>
        <v>0</v>
      </c>
      <c r="S28" s="53">
        <f t="shared" si="12"/>
        <v>0</v>
      </c>
      <c r="T28" s="10" t="b">
        <f t="shared" si="1"/>
        <v>1</v>
      </c>
      <c r="U28" s="11" t="b">
        <f t="shared" si="1"/>
        <v>1</v>
      </c>
      <c r="V28" s="11" t="b">
        <f t="shared" si="1"/>
        <v>1</v>
      </c>
      <c r="W28" s="12" t="b">
        <f t="shared" si="1"/>
        <v>1</v>
      </c>
      <c r="X28" s="62">
        <f t="shared" si="9"/>
        <v>0.8221299999999999</v>
      </c>
      <c r="Y28" s="63">
        <f t="shared" si="9"/>
        <v>0.617373</v>
      </c>
      <c r="Z28" s="63">
        <f t="shared" si="9"/>
        <v>0.514477</v>
      </c>
      <c r="AA28" s="64">
        <f t="shared" si="9"/>
        <v>0.487073</v>
      </c>
      <c r="AB28" s="6" t="s">
        <v>36</v>
      </c>
      <c r="AC28" s="71">
        <f t="shared" si="8"/>
        <v>2.40909</v>
      </c>
      <c r="AD28" s="72">
        <f t="shared" si="8"/>
        <v>3.211318</v>
      </c>
      <c r="AE28" s="72">
        <f t="shared" si="8"/>
        <v>2.577727</v>
      </c>
      <c r="AF28" s="73">
        <f t="shared" si="8"/>
        <v>2.706212</v>
      </c>
      <c r="AG28" s="17">
        <f t="shared" si="5"/>
        <v>2.409090909090909</v>
      </c>
      <c r="AH28" s="14">
        <v>53</v>
      </c>
      <c r="AI28" s="1"/>
      <c r="AJ28" s="1"/>
      <c r="AK28" s="1"/>
      <c r="AL28" s="1"/>
    </row>
    <row r="29" spans="1:38" ht="13.5" customHeight="1">
      <c r="A29" s="6" t="s">
        <v>37</v>
      </c>
      <c r="B29" s="37">
        <v>1646</v>
      </c>
      <c r="C29" s="37">
        <v>1234</v>
      </c>
      <c r="D29" s="37">
        <v>1029</v>
      </c>
      <c r="E29" s="37">
        <v>980</v>
      </c>
      <c r="F29" s="33" t="s">
        <v>137</v>
      </c>
      <c r="G29" s="7" t="s">
        <v>37</v>
      </c>
      <c r="H29" s="42"/>
      <c r="I29" s="43"/>
      <c r="J29" s="43"/>
      <c r="K29" s="44"/>
      <c r="L29" s="15">
        <f t="shared" si="6"/>
        <v>0</v>
      </c>
      <c r="M29" s="15">
        <f t="shared" si="6"/>
        <v>0</v>
      </c>
      <c r="N29" s="15">
        <f t="shared" si="6"/>
        <v>0</v>
      </c>
      <c r="O29" s="16">
        <f t="shared" si="6"/>
        <v>0</v>
      </c>
      <c r="P29" s="51">
        <f t="shared" si="7"/>
        <v>0</v>
      </c>
      <c r="Q29" s="52">
        <f t="shared" si="10"/>
        <v>0</v>
      </c>
      <c r="R29" s="52">
        <f t="shared" si="11"/>
        <v>0</v>
      </c>
      <c r="S29" s="53">
        <f t="shared" si="12"/>
        <v>0</v>
      </c>
      <c r="T29" s="10" t="b">
        <f t="shared" si="1"/>
        <v>1</v>
      </c>
      <c r="U29" s="11" t="b">
        <f t="shared" si="1"/>
        <v>1</v>
      </c>
      <c r="V29" s="11" t="b">
        <f t="shared" si="1"/>
        <v>1</v>
      </c>
      <c r="W29" s="12" t="b">
        <f t="shared" si="1"/>
        <v>1</v>
      </c>
      <c r="X29" s="62">
        <f t="shared" si="9"/>
        <v>0.851085</v>
      </c>
      <c r="Y29" s="63">
        <f t="shared" si="9"/>
        <v>0.6380549999999999</v>
      </c>
      <c r="Z29" s="63">
        <f t="shared" si="9"/>
        <v>0.532057</v>
      </c>
      <c r="AA29" s="64">
        <f t="shared" si="9"/>
        <v>0.506721</v>
      </c>
      <c r="AB29" s="6" t="s">
        <v>37</v>
      </c>
      <c r="AC29" s="71">
        <f t="shared" si="8"/>
        <v>2.40909</v>
      </c>
      <c r="AD29" s="72">
        <f t="shared" si="8"/>
        <v>3.211318</v>
      </c>
      <c r="AE29" s="72">
        <f t="shared" si="8"/>
        <v>2.577727</v>
      </c>
      <c r="AF29" s="73">
        <f t="shared" si="8"/>
        <v>2.706212</v>
      </c>
      <c r="AG29" s="17">
        <f t="shared" si="5"/>
        <v>2.409090909090909</v>
      </c>
      <c r="AH29" s="14">
        <v>53</v>
      </c>
      <c r="AI29" s="1"/>
      <c r="AJ29" s="1"/>
      <c r="AK29" s="1"/>
      <c r="AL29" s="1"/>
    </row>
    <row r="30" spans="1:38" ht="13.5" customHeight="1">
      <c r="A30" s="6" t="s">
        <v>38</v>
      </c>
      <c r="B30" s="37">
        <v>1705</v>
      </c>
      <c r="C30" s="37">
        <v>1280</v>
      </c>
      <c r="D30" s="37">
        <v>1066</v>
      </c>
      <c r="E30" s="37">
        <v>1014</v>
      </c>
      <c r="F30" s="33" t="s">
        <v>138</v>
      </c>
      <c r="G30" s="7" t="s">
        <v>38</v>
      </c>
      <c r="H30" s="42"/>
      <c r="I30" s="43"/>
      <c r="J30" s="43"/>
      <c r="K30" s="44"/>
      <c r="L30" s="15">
        <f t="shared" si="6"/>
        <v>0</v>
      </c>
      <c r="M30" s="15">
        <f t="shared" si="6"/>
        <v>0</v>
      </c>
      <c r="N30" s="15">
        <f t="shared" si="6"/>
        <v>0</v>
      </c>
      <c r="O30" s="16">
        <f t="shared" si="6"/>
        <v>0</v>
      </c>
      <c r="P30" s="51">
        <f t="shared" si="7"/>
        <v>0</v>
      </c>
      <c r="Q30" s="52">
        <f t="shared" si="10"/>
        <v>0</v>
      </c>
      <c r="R30" s="52">
        <f t="shared" si="11"/>
        <v>0</v>
      </c>
      <c r="S30" s="53">
        <f t="shared" si="12"/>
        <v>0</v>
      </c>
      <c r="T30" s="10" t="b">
        <f t="shared" si="1"/>
        <v>1</v>
      </c>
      <c r="U30" s="11" t="b">
        <f t="shared" si="1"/>
        <v>1</v>
      </c>
      <c r="V30" s="11" t="b">
        <f t="shared" si="1"/>
        <v>1</v>
      </c>
      <c r="W30" s="12" t="b">
        <f t="shared" si="1"/>
        <v>1</v>
      </c>
      <c r="X30" s="62">
        <f t="shared" si="9"/>
        <v>0.8815919999999999</v>
      </c>
      <c r="Y30" s="63">
        <f t="shared" si="9"/>
        <v>0.66184</v>
      </c>
      <c r="Z30" s="63">
        <f t="shared" si="9"/>
        <v>0.5511889999999999</v>
      </c>
      <c r="AA30" s="64">
        <f t="shared" si="9"/>
        <v>0.524301</v>
      </c>
      <c r="AB30" s="6" t="s">
        <v>38</v>
      </c>
      <c r="AC30" s="71">
        <f t="shared" si="8"/>
        <v>2.40909</v>
      </c>
      <c r="AD30" s="72">
        <f t="shared" si="8"/>
        <v>3.211318</v>
      </c>
      <c r="AE30" s="72">
        <f t="shared" si="8"/>
        <v>2.577727</v>
      </c>
      <c r="AF30" s="73">
        <f t="shared" si="8"/>
        <v>2.706212</v>
      </c>
      <c r="AG30" s="17">
        <f t="shared" si="5"/>
        <v>2.409090909090909</v>
      </c>
      <c r="AH30" s="14">
        <v>53</v>
      </c>
      <c r="AI30" s="1"/>
      <c r="AJ30" s="1"/>
      <c r="AK30" s="1"/>
      <c r="AL30" s="1"/>
    </row>
    <row r="31" spans="1:38" ht="13.5" customHeight="1">
      <c r="A31" s="6" t="s">
        <v>39</v>
      </c>
      <c r="B31" s="37">
        <v>1764</v>
      </c>
      <c r="C31" s="37">
        <v>1327</v>
      </c>
      <c r="D31" s="37">
        <v>1104</v>
      </c>
      <c r="E31" s="37">
        <v>1045</v>
      </c>
      <c r="F31" s="33" t="s">
        <v>139</v>
      </c>
      <c r="G31" s="7" t="s">
        <v>39</v>
      </c>
      <c r="H31" s="42"/>
      <c r="I31" s="43"/>
      <c r="J31" s="43"/>
      <c r="K31" s="44"/>
      <c r="L31" s="15">
        <f t="shared" si="6"/>
        <v>0</v>
      </c>
      <c r="M31" s="15">
        <f t="shared" si="6"/>
        <v>0</v>
      </c>
      <c r="N31" s="15">
        <f t="shared" si="6"/>
        <v>0</v>
      </c>
      <c r="O31" s="16">
        <f t="shared" si="6"/>
        <v>0</v>
      </c>
      <c r="P31" s="51">
        <f t="shared" si="7"/>
        <v>0</v>
      </c>
      <c r="Q31" s="52">
        <f t="shared" si="10"/>
        <v>0</v>
      </c>
      <c r="R31" s="52">
        <f t="shared" si="11"/>
        <v>0</v>
      </c>
      <c r="S31" s="53">
        <f t="shared" si="12"/>
        <v>0</v>
      </c>
      <c r="T31" s="10" t="b">
        <f t="shared" si="1"/>
        <v>1</v>
      </c>
      <c r="U31" s="11" t="b">
        <f t="shared" si="1"/>
        <v>1</v>
      </c>
      <c r="V31" s="11" t="b">
        <f t="shared" si="1"/>
        <v>1</v>
      </c>
      <c r="W31" s="12" t="b">
        <f t="shared" si="1"/>
        <v>1</v>
      </c>
      <c r="X31" s="62">
        <f t="shared" si="9"/>
        <v>0.912099</v>
      </c>
      <c r="Y31" s="63">
        <f t="shared" si="9"/>
        <v>0.6861419999999999</v>
      </c>
      <c r="Z31" s="63">
        <f t="shared" si="9"/>
        <v>0.5708369999999999</v>
      </c>
      <c r="AA31" s="64">
        <f t="shared" si="9"/>
        <v>0.54033</v>
      </c>
      <c r="AB31" s="6" t="s">
        <v>39</v>
      </c>
      <c r="AC31" s="71">
        <f t="shared" si="8"/>
        <v>2.363636</v>
      </c>
      <c r="AD31" s="72">
        <f t="shared" si="8"/>
        <v>3.150727</v>
      </c>
      <c r="AE31" s="72">
        <f t="shared" si="8"/>
        <v>2.52909</v>
      </c>
      <c r="AF31" s="73">
        <f t="shared" si="8"/>
        <v>2.655151</v>
      </c>
      <c r="AG31" s="17">
        <f t="shared" si="5"/>
        <v>2.3636363636363638</v>
      </c>
      <c r="AH31" s="14">
        <v>52</v>
      </c>
      <c r="AI31" s="1"/>
      <c r="AJ31" s="1"/>
      <c r="AK31" s="1"/>
      <c r="AL31" s="1"/>
    </row>
    <row r="32" spans="1:38" ht="13.5" customHeight="1">
      <c r="A32" s="6" t="s">
        <v>40</v>
      </c>
      <c r="B32" s="37">
        <v>1820</v>
      </c>
      <c r="C32" s="37">
        <v>1367</v>
      </c>
      <c r="D32" s="37">
        <v>1141</v>
      </c>
      <c r="E32" s="37">
        <v>1082</v>
      </c>
      <c r="F32" s="33" t="s">
        <v>140</v>
      </c>
      <c r="G32" s="7" t="s">
        <v>40</v>
      </c>
      <c r="H32" s="42"/>
      <c r="I32" s="43"/>
      <c r="J32" s="43"/>
      <c r="K32" s="44"/>
      <c r="L32" s="15">
        <f t="shared" si="6"/>
        <v>0</v>
      </c>
      <c r="M32" s="15">
        <f t="shared" si="6"/>
        <v>0</v>
      </c>
      <c r="N32" s="15">
        <f t="shared" si="6"/>
        <v>0</v>
      </c>
      <c r="O32" s="16">
        <f t="shared" si="6"/>
        <v>0</v>
      </c>
      <c r="P32" s="51">
        <f t="shared" si="7"/>
        <v>0</v>
      </c>
      <c r="Q32" s="52">
        <f t="shared" si="10"/>
        <v>0</v>
      </c>
      <c r="R32" s="52">
        <f t="shared" si="11"/>
        <v>0</v>
      </c>
      <c r="S32" s="53">
        <f t="shared" si="12"/>
        <v>0</v>
      </c>
      <c r="T32" s="10" t="b">
        <f t="shared" si="1"/>
        <v>1</v>
      </c>
      <c r="U32" s="11" t="b">
        <f t="shared" si="1"/>
        <v>1</v>
      </c>
      <c r="V32" s="11" t="b">
        <f t="shared" si="1"/>
        <v>1</v>
      </c>
      <c r="W32" s="12" t="b">
        <f t="shared" si="1"/>
        <v>1</v>
      </c>
      <c r="X32" s="62">
        <f t="shared" si="9"/>
        <v>0.941054</v>
      </c>
      <c r="Y32" s="63">
        <f t="shared" si="9"/>
        <v>0.7068249999999999</v>
      </c>
      <c r="Z32" s="63">
        <f t="shared" si="9"/>
        <v>0.5899679999999999</v>
      </c>
      <c r="AA32" s="64">
        <f t="shared" si="9"/>
        <v>0.559462</v>
      </c>
      <c r="AB32" s="6" t="s">
        <v>40</v>
      </c>
      <c r="AC32" s="71">
        <f t="shared" si="8"/>
        <v>2.363636</v>
      </c>
      <c r="AD32" s="72">
        <f t="shared" si="8"/>
        <v>3.150727</v>
      </c>
      <c r="AE32" s="72">
        <f t="shared" si="8"/>
        <v>2.52909</v>
      </c>
      <c r="AF32" s="73">
        <f t="shared" si="8"/>
        <v>2.655151</v>
      </c>
      <c r="AG32" s="17">
        <f t="shared" si="5"/>
        <v>2.3636363636363638</v>
      </c>
      <c r="AH32" s="14">
        <v>52</v>
      </c>
      <c r="AI32" s="1"/>
      <c r="AJ32" s="1"/>
      <c r="AK32" s="1"/>
      <c r="AL32" s="1"/>
    </row>
    <row r="33" spans="1:38" ht="13.5" customHeight="1">
      <c r="A33" s="6" t="s">
        <v>41</v>
      </c>
      <c r="B33" s="37">
        <v>1879</v>
      </c>
      <c r="C33" s="37">
        <v>1411</v>
      </c>
      <c r="D33" s="37">
        <v>1178</v>
      </c>
      <c r="E33" s="37">
        <v>1116</v>
      </c>
      <c r="F33" s="33" t="s">
        <v>141</v>
      </c>
      <c r="G33" s="7" t="s">
        <v>41</v>
      </c>
      <c r="H33" s="42"/>
      <c r="I33" s="43"/>
      <c r="J33" s="43"/>
      <c r="K33" s="44"/>
      <c r="L33" s="15">
        <f t="shared" si="6"/>
        <v>0</v>
      </c>
      <c r="M33" s="15">
        <f t="shared" si="6"/>
        <v>0</v>
      </c>
      <c r="N33" s="15">
        <f t="shared" si="6"/>
        <v>0</v>
      </c>
      <c r="O33" s="16">
        <f t="shared" si="6"/>
        <v>0</v>
      </c>
      <c r="P33" s="51">
        <f t="shared" si="7"/>
        <v>0</v>
      </c>
      <c r="Q33" s="52">
        <f t="shared" si="10"/>
        <v>0</v>
      </c>
      <c r="R33" s="52">
        <f t="shared" si="11"/>
        <v>0</v>
      </c>
      <c r="S33" s="53">
        <f t="shared" si="12"/>
        <v>0</v>
      </c>
      <c r="T33" s="10" t="b">
        <f t="shared" si="1"/>
        <v>1</v>
      </c>
      <c r="U33" s="11" t="b">
        <f t="shared" si="1"/>
        <v>1</v>
      </c>
      <c r="V33" s="11" t="b">
        <f t="shared" si="1"/>
        <v>1</v>
      </c>
      <c r="W33" s="12" t="b">
        <f t="shared" si="1"/>
        <v>1</v>
      </c>
      <c r="X33" s="62">
        <f t="shared" si="9"/>
        <v>0.971561</v>
      </c>
      <c r="Y33" s="63">
        <f t="shared" si="9"/>
        <v>0.729576</v>
      </c>
      <c r="Z33" s="63">
        <f t="shared" si="9"/>
        <v>0.6091</v>
      </c>
      <c r="AA33" s="64">
        <f t="shared" si="9"/>
        <v>0.5770419999999999</v>
      </c>
      <c r="AB33" s="6" t="s">
        <v>41</v>
      </c>
      <c r="AC33" s="71">
        <f t="shared" si="8"/>
        <v>2.318181</v>
      </c>
      <c r="AD33" s="72">
        <f t="shared" si="8"/>
        <v>3.0901359999999998</v>
      </c>
      <c r="AE33" s="72">
        <f t="shared" si="8"/>
        <v>2.480454</v>
      </c>
      <c r="AF33" s="73">
        <f t="shared" si="8"/>
        <v>2.60409</v>
      </c>
      <c r="AG33" s="17">
        <f t="shared" si="5"/>
        <v>2.3181818181818183</v>
      </c>
      <c r="AH33" s="14">
        <v>51</v>
      </c>
      <c r="AI33" s="1"/>
      <c r="AJ33" s="1"/>
      <c r="AK33" s="1"/>
      <c r="AL33" s="1"/>
    </row>
    <row r="34" spans="1:38" ht="13.5" customHeight="1">
      <c r="A34" s="20" t="s">
        <v>42</v>
      </c>
      <c r="B34" s="37">
        <v>1934</v>
      </c>
      <c r="C34" s="37">
        <v>1454</v>
      </c>
      <c r="D34" s="37">
        <v>1209</v>
      </c>
      <c r="E34" s="37">
        <v>1150</v>
      </c>
      <c r="F34" s="33" t="s">
        <v>142</v>
      </c>
      <c r="G34" s="7" t="s">
        <v>42</v>
      </c>
      <c r="H34" s="42"/>
      <c r="I34" s="43"/>
      <c r="J34" s="43"/>
      <c r="K34" s="44"/>
      <c r="L34" s="15">
        <f t="shared" si="6"/>
        <v>0</v>
      </c>
      <c r="M34" s="15">
        <f t="shared" si="6"/>
        <v>0</v>
      </c>
      <c r="N34" s="15">
        <f t="shared" si="6"/>
        <v>0</v>
      </c>
      <c r="O34" s="16">
        <f t="shared" si="6"/>
        <v>0</v>
      </c>
      <c r="P34" s="51">
        <f t="shared" si="7"/>
        <v>0</v>
      </c>
      <c r="Q34" s="52">
        <f t="shared" si="10"/>
        <v>0</v>
      </c>
      <c r="R34" s="52">
        <f t="shared" si="11"/>
        <v>0</v>
      </c>
      <c r="S34" s="53">
        <f t="shared" si="12"/>
        <v>0</v>
      </c>
      <c r="T34" s="10" t="b">
        <f t="shared" si="1"/>
        <v>1</v>
      </c>
      <c r="U34" s="11" t="b">
        <f t="shared" si="1"/>
        <v>1</v>
      </c>
      <c r="V34" s="11" t="b">
        <f t="shared" si="1"/>
        <v>1</v>
      </c>
      <c r="W34" s="12" t="b">
        <f t="shared" si="1"/>
        <v>1</v>
      </c>
      <c r="X34" s="62">
        <f t="shared" si="9"/>
        <v>1</v>
      </c>
      <c r="Y34" s="63">
        <f t="shared" si="9"/>
        <v>0.751809</v>
      </c>
      <c r="Z34" s="63">
        <f t="shared" si="9"/>
        <v>0.6251289999999999</v>
      </c>
      <c r="AA34" s="64">
        <f t="shared" si="9"/>
        <v>0.594622</v>
      </c>
      <c r="AB34" s="6" t="s">
        <v>42</v>
      </c>
      <c r="AC34" s="71">
        <f t="shared" si="8"/>
        <v>2.318181</v>
      </c>
      <c r="AD34" s="72">
        <f t="shared" si="8"/>
        <v>3.0901359999999998</v>
      </c>
      <c r="AE34" s="72">
        <f t="shared" si="8"/>
        <v>2.480454</v>
      </c>
      <c r="AF34" s="73">
        <f t="shared" si="8"/>
        <v>2.60409</v>
      </c>
      <c r="AG34" s="21">
        <f t="shared" si="5"/>
        <v>2.3181818181818183</v>
      </c>
      <c r="AH34" s="14">
        <v>51</v>
      </c>
      <c r="AI34" s="1"/>
      <c r="AJ34" s="1"/>
      <c r="AK34" s="1"/>
      <c r="AL34" s="1"/>
    </row>
    <row r="35" spans="1:38" ht="13.5" customHeight="1">
      <c r="A35" s="6" t="s">
        <v>43</v>
      </c>
      <c r="B35" s="37">
        <v>1990</v>
      </c>
      <c r="C35" s="37">
        <v>1491</v>
      </c>
      <c r="D35" s="37">
        <v>1243</v>
      </c>
      <c r="E35" s="37">
        <v>1181</v>
      </c>
      <c r="F35" s="33" t="s">
        <v>143</v>
      </c>
      <c r="G35" s="7" t="s">
        <v>43</v>
      </c>
      <c r="H35" s="42"/>
      <c r="I35" s="43"/>
      <c r="J35" s="43"/>
      <c r="K35" s="44"/>
      <c r="L35" s="15">
        <f t="shared" si="6"/>
        <v>0</v>
      </c>
      <c r="M35" s="15">
        <f t="shared" si="6"/>
        <v>0</v>
      </c>
      <c r="N35" s="15">
        <f t="shared" si="6"/>
        <v>0</v>
      </c>
      <c r="O35" s="16">
        <f t="shared" si="6"/>
        <v>0</v>
      </c>
      <c r="P35" s="51">
        <f t="shared" si="7"/>
        <v>0</v>
      </c>
      <c r="Q35" s="52">
        <f t="shared" si="10"/>
        <v>0</v>
      </c>
      <c r="R35" s="52">
        <f t="shared" si="11"/>
        <v>0</v>
      </c>
      <c r="S35" s="53">
        <f t="shared" si="12"/>
        <v>0</v>
      </c>
      <c r="T35" s="10" t="b">
        <f t="shared" si="1"/>
        <v>1</v>
      </c>
      <c r="U35" s="11" t="b">
        <f t="shared" si="1"/>
        <v>1</v>
      </c>
      <c r="V35" s="11" t="b">
        <f t="shared" si="1"/>
        <v>1</v>
      </c>
      <c r="W35" s="12" t="b">
        <f t="shared" si="1"/>
        <v>1</v>
      </c>
      <c r="X35" s="62">
        <f t="shared" si="9"/>
        <v>1.028955</v>
      </c>
      <c r="Y35" s="63">
        <f t="shared" si="9"/>
        <v>0.770941</v>
      </c>
      <c r="Z35" s="63">
        <f t="shared" si="9"/>
        <v>0.642709</v>
      </c>
      <c r="AA35" s="64">
        <f t="shared" si="9"/>
        <v>0.6106509999999999</v>
      </c>
      <c r="AB35" s="6" t="s">
        <v>43</v>
      </c>
      <c r="AC35" s="71">
        <f t="shared" si="8"/>
        <v>2.2272719999999997</v>
      </c>
      <c r="AD35" s="72">
        <f t="shared" si="8"/>
        <v>2.9689539999999996</v>
      </c>
      <c r="AE35" s="72">
        <f t="shared" si="8"/>
        <v>2.383181</v>
      </c>
      <c r="AF35" s="73">
        <f t="shared" si="8"/>
        <v>2.501969</v>
      </c>
      <c r="AG35" s="17">
        <f t="shared" si="5"/>
        <v>2.2272727272727275</v>
      </c>
      <c r="AH35" s="14">
        <v>49</v>
      </c>
      <c r="AI35" s="1"/>
      <c r="AJ35" s="1"/>
      <c r="AK35" s="1"/>
      <c r="AL35" s="1"/>
    </row>
    <row r="36" spans="1:38" ht="13.5" customHeight="1">
      <c r="A36" s="6" t="s">
        <v>44</v>
      </c>
      <c r="B36" s="37">
        <v>2037</v>
      </c>
      <c r="C36" s="37">
        <v>1528</v>
      </c>
      <c r="D36" s="37">
        <v>1274</v>
      </c>
      <c r="E36" s="37">
        <v>1209</v>
      </c>
      <c r="F36" s="33" t="s">
        <v>144</v>
      </c>
      <c r="G36" s="7" t="s">
        <v>44</v>
      </c>
      <c r="H36" s="42"/>
      <c r="I36" s="43"/>
      <c r="J36" s="43"/>
      <c r="K36" s="44"/>
      <c r="L36" s="15">
        <f t="shared" si="6"/>
        <v>0</v>
      </c>
      <c r="M36" s="15">
        <f t="shared" si="6"/>
        <v>0</v>
      </c>
      <c r="N36" s="15">
        <f t="shared" si="6"/>
        <v>0</v>
      </c>
      <c r="O36" s="16">
        <f t="shared" si="6"/>
        <v>0</v>
      </c>
      <c r="P36" s="51">
        <f t="shared" si="7"/>
        <v>0</v>
      </c>
      <c r="Q36" s="52">
        <f t="shared" si="10"/>
        <v>0</v>
      </c>
      <c r="R36" s="52">
        <f t="shared" si="11"/>
        <v>0</v>
      </c>
      <c r="S36" s="53">
        <f t="shared" si="12"/>
        <v>0</v>
      </c>
      <c r="T36" s="10" t="b">
        <f t="shared" si="1"/>
        <v>1</v>
      </c>
      <c r="U36" s="11" t="b">
        <f t="shared" si="1"/>
        <v>1</v>
      </c>
      <c r="V36" s="11" t="b">
        <f t="shared" si="1"/>
        <v>1</v>
      </c>
      <c r="W36" s="12" t="b">
        <f t="shared" si="1"/>
        <v>1</v>
      </c>
      <c r="X36" s="62">
        <f t="shared" si="9"/>
        <v>1.0532569999999999</v>
      </c>
      <c r="Y36" s="63">
        <f t="shared" si="9"/>
        <v>0.790072</v>
      </c>
      <c r="Z36" s="63">
        <f t="shared" si="9"/>
        <v>0.6587379999999999</v>
      </c>
      <c r="AA36" s="64">
        <f t="shared" si="9"/>
        <v>0.6251289999999999</v>
      </c>
      <c r="AB36" s="6" t="s">
        <v>44</v>
      </c>
      <c r="AC36" s="71">
        <f t="shared" si="8"/>
        <v>2.136363</v>
      </c>
      <c r="AD36" s="72">
        <f t="shared" si="8"/>
        <v>2.847772</v>
      </c>
      <c r="AE36" s="72">
        <f t="shared" si="8"/>
        <v>2.2859089999999997</v>
      </c>
      <c r="AF36" s="73">
        <f t="shared" si="8"/>
        <v>2.399848</v>
      </c>
      <c r="AG36" s="17">
        <f t="shared" si="5"/>
        <v>2.1363636363636362</v>
      </c>
      <c r="AH36" s="14">
        <v>47</v>
      </c>
      <c r="AI36" s="1"/>
      <c r="AJ36" s="1"/>
      <c r="AK36" s="1"/>
      <c r="AL36" s="1"/>
    </row>
    <row r="37" spans="1:38" ht="13.5" customHeight="1">
      <c r="A37" s="6" t="s">
        <v>45</v>
      </c>
      <c r="B37" s="37">
        <v>2093</v>
      </c>
      <c r="C37" s="37">
        <v>1572</v>
      </c>
      <c r="D37" s="37">
        <v>1308</v>
      </c>
      <c r="E37" s="37">
        <v>1243</v>
      </c>
      <c r="F37" s="33" t="s">
        <v>145</v>
      </c>
      <c r="G37" s="7" t="s">
        <v>45</v>
      </c>
      <c r="H37" s="42"/>
      <c r="I37" s="43"/>
      <c r="J37" s="43"/>
      <c r="K37" s="44"/>
      <c r="L37" s="15">
        <f t="shared" si="6"/>
        <v>0</v>
      </c>
      <c r="M37" s="15">
        <f t="shared" si="6"/>
        <v>0</v>
      </c>
      <c r="N37" s="15">
        <f t="shared" si="6"/>
        <v>0</v>
      </c>
      <c r="O37" s="16">
        <f t="shared" si="6"/>
        <v>0</v>
      </c>
      <c r="P37" s="51">
        <f t="shared" si="7"/>
        <v>0</v>
      </c>
      <c r="Q37" s="52">
        <f t="shared" si="10"/>
        <v>0</v>
      </c>
      <c r="R37" s="52">
        <f t="shared" si="11"/>
        <v>0</v>
      </c>
      <c r="S37" s="53">
        <f t="shared" si="12"/>
        <v>0</v>
      </c>
      <c r="T37" s="10" t="b">
        <f t="shared" si="1"/>
        <v>1</v>
      </c>
      <c r="U37" s="11" t="b">
        <f t="shared" si="1"/>
        <v>1</v>
      </c>
      <c r="V37" s="11" t="b">
        <f t="shared" si="1"/>
        <v>1</v>
      </c>
      <c r="W37" s="12" t="b">
        <f t="shared" si="1"/>
        <v>1</v>
      </c>
      <c r="X37" s="62">
        <f t="shared" si="9"/>
        <v>1.0822129999999999</v>
      </c>
      <c r="Y37" s="63">
        <f t="shared" si="9"/>
        <v>0.812823</v>
      </c>
      <c r="Z37" s="63">
        <f t="shared" si="9"/>
        <v>0.676318</v>
      </c>
      <c r="AA37" s="64">
        <f t="shared" si="9"/>
        <v>0.642709</v>
      </c>
      <c r="AB37" s="6" t="s">
        <v>45</v>
      </c>
      <c r="AC37" s="71">
        <f t="shared" si="8"/>
        <v>1.954545</v>
      </c>
      <c r="AD37" s="72">
        <f t="shared" si="8"/>
        <v>2.605409</v>
      </c>
      <c r="AE37" s="72">
        <f t="shared" si="8"/>
        <v>2.091363</v>
      </c>
      <c r="AF37" s="73">
        <f t="shared" si="8"/>
        <v>2.1956059999999997</v>
      </c>
      <c r="AG37" s="17">
        <f t="shared" si="5"/>
        <v>1.9545454545454546</v>
      </c>
      <c r="AH37" s="14">
        <v>43</v>
      </c>
      <c r="AI37" s="1"/>
      <c r="AJ37" s="1"/>
      <c r="AK37" s="1"/>
      <c r="AL37" s="1"/>
    </row>
    <row r="38" spans="1:38" ht="13.5" customHeight="1">
      <c r="A38" s="6" t="s">
        <v>46</v>
      </c>
      <c r="B38" s="37">
        <v>2145</v>
      </c>
      <c r="C38" s="37">
        <v>1606</v>
      </c>
      <c r="D38" s="37">
        <v>1342</v>
      </c>
      <c r="E38" s="37">
        <v>1274</v>
      </c>
      <c r="F38" s="33" t="s">
        <v>146</v>
      </c>
      <c r="G38" s="7" t="s">
        <v>46</v>
      </c>
      <c r="H38" s="42"/>
      <c r="I38" s="43"/>
      <c r="J38" s="43"/>
      <c r="K38" s="44"/>
      <c r="L38" s="15">
        <f t="shared" si="6"/>
        <v>0</v>
      </c>
      <c r="M38" s="15">
        <f t="shared" si="6"/>
        <v>0</v>
      </c>
      <c r="N38" s="15">
        <f t="shared" si="6"/>
        <v>0</v>
      </c>
      <c r="O38" s="16">
        <f t="shared" si="6"/>
        <v>0</v>
      </c>
      <c r="P38" s="51">
        <f t="shared" si="7"/>
        <v>0</v>
      </c>
      <c r="Q38" s="52">
        <f t="shared" si="10"/>
        <v>0</v>
      </c>
      <c r="R38" s="52">
        <f t="shared" si="11"/>
        <v>0</v>
      </c>
      <c r="S38" s="53">
        <f t="shared" si="12"/>
        <v>0</v>
      </c>
      <c r="T38" s="10" t="b">
        <f aca="true" t="shared" si="13" ref="T38:W69">L38&lt;=P38</f>
        <v>1</v>
      </c>
      <c r="U38" s="11" t="b">
        <f t="shared" si="13"/>
        <v>1</v>
      </c>
      <c r="V38" s="11" t="b">
        <f t="shared" si="13"/>
        <v>1</v>
      </c>
      <c r="W38" s="12" t="b">
        <f t="shared" si="13"/>
        <v>1</v>
      </c>
      <c r="X38" s="62">
        <f t="shared" si="9"/>
        <v>1.1091</v>
      </c>
      <c r="Y38" s="63">
        <f t="shared" si="9"/>
        <v>0.830403</v>
      </c>
      <c r="Z38" s="63">
        <f t="shared" si="9"/>
        <v>0.693898</v>
      </c>
      <c r="AA38" s="64">
        <f t="shared" si="9"/>
        <v>0.6587379999999999</v>
      </c>
      <c r="AB38" s="6" t="s">
        <v>46</v>
      </c>
      <c r="AC38" s="71">
        <f t="shared" si="8"/>
        <v>1.636363</v>
      </c>
      <c r="AD38" s="72">
        <f t="shared" si="8"/>
        <v>2.181272</v>
      </c>
      <c r="AE38" s="72">
        <f t="shared" si="8"/>
        <v>1.7509089999999998</v>
      </c>
      <c r="AF38" s="73">
        <f t="shared" si="8"/>
        <v>1.8381809999999998</v>
      </c>
      <c r="AG38" s="17">
        <f t="shared" si="5"/>
        <v>1.6363636363636365</v>
      </c>
      <c r="AH38" s="14">
        <v>36</v>
      </c>
      <c r="AI38" s="1"/>
      <c r="AJ38" s="1"/>
      <c r="AK38" s="1"/>
      <c r="AL38" s="1"/>
    </row>
    <row r="39" spans="1:38" ht="13.5" customHeight="1">
      <c r="A39" s="6" t="s">
        <v>47</v>
      </c>
      <c r="B39" s="37">
        <v>2198</v>
      </c>
      <c r="C39" s="37">
        <v>1646</v>
      </c>
      <c r="D39" s="37">
        <v>1373</v>
      </c>
      <c r="E39" s="37">
        <v>1302</v>
      </c>
      <c r="F39" s="33" t="s">
        <v>147</v>
      </c>
      <c r="G39" s="7" t="s">
        <v>47</v>
      </c>
      <c r="H39" s="42"/>
      <c r="I39" s="43"/>
      <c r="J39" s="43"/>
      <c r="K39" s="44"/>
      <c r="L39" s="15">
        <f t="shared" si="6"/>
        <v>0</v>
      </c>
      <c r="M39" s="15">
        <f t="shared" si="6"/>
        <v>0</v>
      </c>
      <c r="N39" s="15">
        <f t="shared" si="6"/>
        <v>0</v>
      </c>
      <c r="O39" s="16">
        <f t="shared" si="6"/>
        <v>0</v>
      </c>
      <c r="P39" s="51">
        <f t="shared" si="7"/>
        <v>0</v>
      </c>
      <c r="Q39" s="52">
        <f t="shared" si="10"/>
        <v>0</v>
      </c>
      <c r="R39" s="52">
        <f t="shared" si="11"/>
        <v>0</v>
      </c>
      <c r="S39" s="53">
        <f t="shared" si="12"/>
        <v>0</v>
      </c>
      <c r="T39" s="10" t="b">
        <f t="shared" si="13"/>
        <v>1</v>
      </c>
      <c r="U39" s="11" t="b">
        <f t="shared" si="13"/>
        <v>1</v>
      </c>
      <c r="V39" s="11" t="b">
        <f t="shared" si="13"/>
        <v>1</v>
      </c>
      <c r="W39" s="12" t="b">
        <f t="shared" si="13"/>
        <v>1</v>
      </c>
      <c r="X39" s="62">
        <f t="shared" si="9"/>
        <v>1.136504</v>
      </c>
      <c r="Y39" s="63">
        <f t="shared" si="9"/>
        <v>0.851085</v>
      </c>
      <c r="Z39" s="63">
        <f t="shared" si="9"/>
        <v>0.709927</v>
      </c>
      <c r="AA39" s="64">
        <f t="shared" si="9"/>
        <v>0.6732159999999999</v>
      </c>
      <c r="AB39" s="6" t="s">
        <v>47</v>
      </c>
      <c r="AC39" s="71">
        <f t="shared" si="8"/>
        <v>1.454545</v>
      </c>
      <c r="AD39" s="72">
        <f t="shared" si="8"/>
        <v>1.938909</v>
      </c>
      <c r="AE39" s="72">
        <f t="shared" si="8"/>
        <v>1.556363</v>
      </c>
      <c r="AF39" s="73">
        <f t="shared" si="8"/>
        <v>1.633939</v>
      </c>
      <c r="AG39" s="17">
        <f t="shared" si="5"/>
        <v>1.4545454545454546</v>
      </c>
      <c r="AH39" s="14">
        <v>32</v>
      </c>
      <c r="AI39" s="1"/>
      <c r="AJ39" s="1"/>
      <c r="AK39" s="1"/>
      <c r="AL39" s="1"/>
    </row>
    <row r="40" spans="1:38" ht="13.5" customHeight="1">
      <c r="A40" s="6" t="s">
        <v>48</v>
      </c>
      <c r="B40" s="37">
        <v>2251</v>
      </c>
      <c r="C40" s="37">
        <v>1686</v>
      </c>
      <c r="D40" s="37">
        <v>1404</v>
      </c>
      <c r="E40" s="37">
        <v>1339</v>
      </c>
      <c r="F40" s="33" t="s">
        <v>148</v>
      </c>
      <c r="G40" s="7" t="s">
        <v>48</v>
      </c>
      <c r="H40" s="42"/>
      <c r="I40" s="43"/>
      <c r="J40" s="43"/>
      <c r="K40" s="44"/>
      <c r="L40" s="15">
        <f t="shared" si="6"/>
        <v>0</v>
      </c>
      <c r="M40" s="15">
        <f t="shared" si="6"/>
        <v>0</v>
      </c>
      <c r="N40" s="15">
        <f t="shared" si="6"/>
        <v>0</v>
      </c>
      <c r="O40" s="16">
        <f t="shared" si="6"/>
        <v>0</v>
      </c>
      <c r="P40" s="51">
        <f t="shared" si="7"/>
        <v>0</v>
      </c>
      <c r="Q40" s="52">
        <f t="shared" si="10"/>
        <v>0</v>
      </c>
      <c r="R40" s="52">
        <f t="shared" si="11"/>
        <v>0</v>
      </c>
      <c r="S40" s="53">
        <f t="shared" si="12"/>
        <v>0</v>
      </c>
      <c r="T40" s="10" t="b">
        <f t="shared" si="13"/>
        <v>1</v>
      </c>
      <c r="U40" s="11" t="b">
        <f t="shared" si="13"/>
        <v>1</v>
      </c>
      <c r="V40" s="11" t="b">
        <f t="shared" si="13"/>
        <v>1</v>
      </c>
      <c r="W40" s="12" t="b">
        <f t="shared" si="13"/>
        <v>1</v>
      </c>
      <c r="X40" s="62">
        <f t="shared" si="9"/>
        <v>1.163908</v>
      </c>
      <c r="Y40" s="63">
        <f t="shared" si="9"/>
        <v>0.871768</v>
      </c>
      <c r="Z40" s="63">
        <f t="shared" si="9"/>
        <v>0.7259559999999999</v>
      </c>
      <c r="AA40" s="64">
        <f t="shared" si="9"/>
        <v>0.6923469999999999</v>
      </c>
      <c r="AB40" s="6" t="s">
        <v>48</v>
      </c>
      <c r="AC40" s="71">
        <f t="shared" si="8"/>
        <v>1.318181</v>
      </c>
      <c r="AD40" s="72">
        <f t="shared" si="8"/>
        <v>1.757136</v>
      </c>
      <c r="AE40" s="72">
        <f t="shared" si="8"/>
        <v>1.4104539999999999</v>
      </c>
      <c r="AF40" s="73">
        <f t="shared" si="8"/>
        <v>1.4807569999999999</v>
      </c>
      <c r="AG40" s="17">
        <f t="shared" si="5"/>
        <v>1.3181818181818181</v>
      </c>
      <c r="AH40" s="14">
        <v>29</v>
      </c>
      <c r="AI40" s="1"/>
      <c r="AJ40" s="1"/>
      <c r="AK40" s="1"/>
      <c r="AL40" s="1"/>
    </row>
    <row r="41" spans="1:38" ht="13.5" customHeight="1">
      <c r="A41" s="6" t="s">
        <v>49</v>
      </c>
      <c r="B41" s="37">
        <v>2300</v>
      </c>
      <c r="C41" s="37">
        <v>1727</v>
      </c>
      <c r="D41" s="37">
        <v>1442</v>
      </c>
      <c r="E41" s="37">
        <v>1367</v>
      </c>
      <c r="F41" s="33" t="s">
        <v>149</v>
      </c>
      <c r="G41" s="7" t="s">
        <v>49</v>
      </c>
      <c r="H41" s="42"/>
      <c r="I41" s="43"/>
      <c r="J41" s="43"/>
      <c r="K41" s="44"/>
      <c r="L41" s="15">
        <f t="shared" si="6"/>
        <v>0</v>
      </c>
      <c r="M41" s="15">
        <f t="shared" si="6"/>
        <v>0</v>
      </c>
      <c r="N41" s="15">
        <f t="shared" si="6"/>
        <v>0</v>
      </c>
      <c r="O41" s="16">
        <f t="shared" si="6"/>
        <v>0</v>
      </c>
      <c r="P41" s="51">
        <f t="shared" si="7"/>
        <v>0</v>
      </c>
      <c r="Q41" s="52">
        <f t="shared" si="10"/>
        <v>0</v>
      </c>
      <c r="R41" s="52">
        <f t="shared" si="11"/>
        <v>0</v>
      </c>
      <c r="S41" s="53">
        <f t="shared" si="12"/>
        <v>0</v>
      </c>
      <c r="T41" s="10" t="b">
        <f t="shared" si="13"/>
        <v>1</v>
      </c>
      <c r="U41" s="11" t="b">
        <f t="shared" si="13"/>
        <v>1</v>
      </c>
      <c r="V41" s="11" t="b">
        <f t="shared" si="13"/>
        <v>1</v>
      </c>
      <c r="W41" s="12" t="b">
        <f t="shared" si="13"/>
        <v>1</v>
      </c>
      <c r="X41" s="62">
        <f t="shared" si="9"/>
        <v>1.1892449999999999</v>
      </c>
      <c r="Y41" s="63">
        <f t="shared" si="9"/>
        <v>0.892967</v>
      </c>
      <c r="Z41" s="63">
        <f t="shared" si="9"/>
        <v>0.7456039999999999</v>
      </c>
      <c r="AA41" s="64">
        <f t="shared" si="9"/>
        <v>0.7068249999999999</v>
      </c>
      <c r="AB41" s="6" t="s">
        <v>49</v>
      </c>
      <c r="AC41" s="71">
        <f t="shared" si="8"/>
        <v>1</v>
      </c>
      <c r="AD41" s="72">
        <f t="shared" si="8"/>
        <v>1.333</v>
      </c>
      <c r="AE41" s="72">
        <f t="shared" si="8"/>
        <v>1.07</v>
      </c>
      <c r="AF41" s="73">
        <f t="shared" si="8"/>
        <v>1.123333</v>
      </c>
      <c r="AG41" s="17">
        <f t="shared" si="5"/>
        <v>1</v>
      </c>
      <c r="AH41" s="14">
        <v>22</v>
      </c>
      <c r="AI41" s="1"/>
      <c r="AJ41" s="1"/>
      <c r="AK41" s="1"/>
      <c r="AL41" s="1"/>
    </row>
    <row r="42" spans="1:38" ht="13.5" customHeight="1">
      <c r="A42" s="6" t="s">
        <v>50</v>
      </c>
      <c r="B42" s="37">
        <v>2353</v>
      </c>
      <c r="C42" s="37">
        <v>1767</v>
      </c>
      <c r="D42" s="37">
        <v>1473</v>
      </c>
      <c r="E42" s="37">
        <v>1398</v>
      </c>
      <c r="F42" s="33" t="s">
        <v>150</v>
      </c>
      <c r="G42" s="7" t="s">
        <v>50</v>
      </c>
      <c r="H42" s="42"/>
      <c r="I42" s="43"/>
      <c r="J42" s="43"/>
      <c r="K42" s="44"/>
      <c r="L42" s="15">
        <f t="shared" si="6"/>
        <v>0</v>
      </c>
      <c r="M42" s="15">
        <f t="shared" si="6"/>
        <v>0</v>
      </c>
      <c r="N42" s="15">
        <f t="shared" si="6"/>
        <v>0</v>
      </c>
      <c r="O42" s="16">
        <f t="shared" si="6"/>
        <v>0</v>
      </c>
      <c r="P42" s="51">
        <f t="shared" si="7"/>
        <v>0</v>
      </c>
      <c r="Q42" s="52">
        <f t="shared" si="10"/>
        <v>0</v>
      </c>
      <c r="R42" s="52">
        <f t="shared" si="11"/>
        <v>0</v>
      </c>
      <c r="S42" s="53">
        <f t="shared" si="12"/>
        <v>0</v>
      </c>
      <c r="T42" s="10" t="b">
        <f t="shared" si="13"/>
        <v>1</v>
      </c>
      <c r="U42" s="11" t="b">
        <f t="shared" si="13"/>
        <v>1</v>
      </c>
      <c r="V42" s="11" t="b">
        <f t="shared" si="13"/>
        <v>1</v>
      </c>
      <c r="W42" s="12" t="b">
        <f t="shared" si="13"/>
        <v>1</v>
      </c>
      <c r="X42" s="62">
        <f t="shared" si="9"/>
        <v>1.2166489999999999</v>
      </c>
      <c r="Y42" s="63">
        <f t="shared" si="9"/>
        <v>0.91365</v>
      </c>
      <c r="Z42" s="63">
        <f t="shared" si="9"/>
        <v>0.761633</v>
      </c>
      <c r="AA42" s="64">
        <f t="shared" si="9"/>
        <v>0.722854</v>
      </c>
      <c r="AB42" s="6" t="s">
        <v>50</v>
      </c>
      <c r="AC42" s="71">
        <f t="shared" si="8"/>
        <v>0.7727269999999999</v>
      </c>
      <c r="AD42" s="72">
        <f t="shared" si="8"/>
        <v>1.0300449999999999</v>
      </c>
      <c r="AE42" s="72">
        <f t="shared" si="8"/>
        <v>0.8268179999999999</v>
      </c>
      <c r="AF42" s="73">
        <f t="shared" si="8"/>
        <v>0.86803</v>
      </c>
      <c r="AG42" s="17">
        <f t="shared" si="5"/>
        <v>0.7727272727272727</v>
      </c>
      <c r="AH42" s="14">
        <v>17</v>
      </c>
      <c r="AI42" s="1"/>
      <c r="AJ42" s="1"/>
      <c r="AK42" s="1"/>
      <c r="AL42" s="1"/>
    </row>
    <row r="43" spans="1:38" ht="13.5" customHeight="1">
      <c r="A43" s="6" t="s">
        <v>51</v>
      </c>
      <c r="B43" s="37">
        <v>2409</v>
      </c>
      <c r="C43" s="37">
        <v>1804</v>
      </c>
      <c r="D43" s="37">
        <v>1504</v>
      </c>
      <c r="E43" s="37">
        <v>1426</v>
      </c>
      <c r="F43" s="33" t="s">
        <v>151</v>
      </c>
      <c r="G43" s="7" t="s">
        <v>51</v>
      </c>
      <c r="H43" s="42"/>
      <c r="I43" s="43"/>
      <c r="J43" s="43"/>
      <c r="K43" s="44"/>
      <c r="L43" s="15">
        <f t="shared" si="6"/>
        <v>0</v>
      </c>
      <c r="M43" s="15">
        <f t="shared" si="6"/>
        <v>0</v>
      </c>
      <c r="N43" s="15">
        <f t="shared" si="6"/>
        <v>0</v>
      </c>
      <c r="O43" s="16">
        <f t="shared" si="6"/>
        <v>0</v>
      </c>
      <c r="P43" s="51">
        <f t="shared" si="7"/>
        <v>0</v>
      </c>
      <c r="Q43" s="52">
        <f t="shared" si="10"/>
        <v>0</v>
      </c>
      <c r="R43" s="52">
        <f t="shared" si="11"/>
        <v>0</v>
      </c>
      <c r="S43" s="53">
        <f t="shared" si="12"/>
        <v>0</v>
      </c>
      <c r="T43" s="10" t="b">
        <f t="shared" si="13"/>
        <v>1</v>
      </c>
      <c r="U43" s="11" t="b">
        <f t="shared" si="13"/>
        <v>1</v>
      </c>
      <c r="V43" s="11" t="b">
        <f t="shared" si="13"/>
        <v>1</v>
      </c>
      <c r="W43" s="12" t="b">
        <f t="shared" si="13"/>
        <v>1</v>
      </c>
      <c r="X43" s="62">
        <f t="shared" si="9"/>
        <v>1.245604</v>
      </c>
      <c r="Y43" s="63">
        <f t="shared" si="9"/>
        <v>0.932781</v>
      </c>
      <c r="Z43" s="63">
        <f t="shared" si="9"/>
        <v>0.777662</v>
      </c>
      <c r="AA43" s="64">
        <f t="shared" si="9"/>
        <v>0.737331</v>
      </c>
      <c r="AB43" s="6" t="s">
        <v>51</v>
      </c>
      <c r="AC43" s="71">
        <f t="shared" si="8"/>
        <v>0.590909</v>
      </c>
      <c r="AD43" s="72">
        <f t="shared" si="8"/>
        <v>0.787681</v>
      </c>
      <c r="AE43" s="72">
        <f t="shared" si="8"/>
        <v>0.632272</v>
      </c>
      <c r="AF43" s="73">
        <f t="shared" si="8"/>
        <v>0.663787</v>
      </c>
      <c r="AG43" s="17">
        <f t="shared" si="5"/>
        <v>0.5909090909090909</v>
      </c>
      <c r="AH43" s="14">
        <v>13</v>
      </c>
      <c r="AI43" s="1"/>
      <c r="AJ43" s="1"/>
      <c r="AK43" s="1"/>
      <c r="AL43" s="1"/>
    </row>
    <row r="44" spans="1:38" ht="13.5" customHeight="1">
      <c r="A44" s="6" t="s">
        <v>52</v>
      </c>
      <c r="B44" s="37">
        <v>2455</v>
      </c>
      <c r="C44" s="37">
        <v>1841</v>
      </c>
      <c r="D44" s="37">
        <v>1531</v>
      </c>
      <c r="E44" s="37">
        <v>1460</v>
      </c>
      <c r="F44" s="33" t="s">
        <v>152</v>
      </c>
      <c r="G44" s="7" t="s">
        <v>52</v>
      </c>
      <c r="H44" s="42"/>
      <c r="I44" s="43"/>
      <c r="J44" s="43"/>
      <c r="K44" s="44"/>
      <c r="L44" s="15">
        <f t="shared" si="6"/>
        <v>0</v>
      </c>
      <c r="M44" s="15">
        <f t="shared" si="6"/>
        <v>0</v>
      </c>
      <c r="N44" s="15">
        <f t="shared" si="6"/>
        <v>0</v>
      </c>
      <c r="O44" s="16">
        <f t="shared" si="6"/>
        <v>0</v>
      </c>
      <c r="P44" s="51">
        <f t="shared" si="7"/>
        <v>0</v>
      </c>
      <c r="Q44" s="52">
        <f t="shared" si="10"/>
        <v>0</v>
      </c>
      <c r="R44" s="52">
        <f t="shared" si="11"/>
        <v>0</v>
      </c>
      <c r="S44" s="53">
        <f t="shared" si="12"/>
        <v>0</v>
      </c>
      <c r="T44" s="10" t="b">
        <f t="shared" si="13"/>
        <v>1</v>
      </c>
      <c r="U44" s="11" t="b">
        <f t="shared" si="13"/>
        <v>1</v>
      </c>
      <c r="V44" s="11" t="b">
        <f t="shared" si="13"/>
        <v>1</v>
      </c>
      <c r="W44" s="12" t="b">
        <f t="shared" si="13"/>
        <v>1</v>
      </c>
      <c r="X44" s="62">
        <f t="shared" si="9"/>
        <v>1.2693889999999999</v>
      </c>
      <c r="Y44" s="63">
        <f t="shared" si="9"/>
        <v>0.951913</v>
      </c>
      <c r="Z44" s="63">
        <f t="shared" si="9"/>
        <v>0.791623</v>
      </c>
      <c r="AA44" s="64">
        <f t="shared" si="9"/>
        <v>0.7549119999999999</v>
      </c>
      <c r="AB44" s="6" t="s">
        <v>52</v>
      </c>
      <c r="AC44" s="71">
        <f t="shared" si="8"/>
        <v>0.454545</v>
      </c>
      <c r="AD44" s="72">
        <f t="shared" si="8"/>
        <v>0.6059089999999999</v>
      </c>
      <c r="AE44" s="72">
        <f t="shared" si="8"/>
        <v>0.486363</v>
      </c>
      <c r="AF44" s="73">
        <f t="shared" si="8"/>
        <v>0.510606</v>
      </c>
      <c r="AG44" s="17">
        <f t="shared" si="5"/>
        <v>0.4545454545454546</v>
      </c>
      <c r="AH44" s="14">
        <v>10</v>
      </c>
      <c r="AI44" s="1"/>
      <c r="AJ44" s="1"/>
      <c r="AK44" s="1"/>
      <c r="AL44" s="1"/>
    </row>
    <row r="45" spans="1:38" ht="13.5" customHeight="1">
      <c r="A45" s="6" t="s">
        <v>53</v>
      </c>
      <c r="B45" s="37">
        <v>2499</v>
      </c>
      <c r="C45" s="37">
        <v>1879</v>
      </c>
      <c r="D45" s="37">
        <v>1562</v>
      </c>
      <c r="E45" s="37">
        <v>1485</v>
      </c>
      <c r="F45" s="33" t="s">
        <v>153</v>
      </c>
      <c r="G45" s="7" t="s">
        <v>53</v>
      </c>
      <c r="H45" s="42"/>
      <c r="I45" s="43"/>
      <c r="J45" s="43"/>
      <c r="K45" s="44"/>
      <c r="L45" s="15">
        <f t="shared" si="6"/>
        <v>0</v>
      </c>
      <c r="M45" s="15">
        <f t="shared" si="6"/>
        <v>0</v>
      </c>
      <c r="N45" s="15">
        <f t="shared" si="6"/>
        <v>0</v>
      </c>
      <c r="O45" s="16">
        <f t="shared" si="6"/>
        <v>0</v>
      </c>
      <c r="P45" s="51">
        <f t="shared" si="7"/>
        <v>0</v>
      </c>
      <c r="Q45" s="52">
        <f t="shared" si="10"/>
        <v>0</v>
      </c>
      <c r="R45" s="52">
        <f t="shared" si="11"/>
        <v>0</v>
      </c>
      <c r="S45" s="53">
        <f t="shared" si="12"/>
        <v>0</v>
      </c>
      <c r="T45" s="10" t="b">
        <f t="shared" si="13"/>
        <v>1</v>
      </c>
      <c r="U45" s="11" t="b">
        <f t="shared" si="13"/>
        <v>1</v>
      </c>
      <c r="V45" s="11" t="b">
        <f t="shared" si="13"/>
        <v>1</v>
      </c>
      <c r="W45" s="12" t="b">
        <f t="shared" si="13"/>
        <v>1</v>
      </c>
      <c r="X45" s="62">
        <f t="shared" si="9"/>
        <v>1.2921399999999998</v>
      </c>
      <c r="Y45" s="63">
        <f t="shared" si="9"/>
        <v>0.971561</v>
      </c>
      <c r="Z45" s="63">
        <f t="shared" si="9"/>
        <v>0.8076519999999999</v>
      </c>
      <c r="AA45" s="64">
        <f t="shared" si="9"/>
        <v>0.767838</v>
      </c>
      <c r="AB45" s="6" t="s">
        <v>53</v>
      </c>
      <c r="AC45" s="71">
        <f t="shared" si="8"/>
        <v>0.36363599999999996</v>
      </c>
      <c r="AD45" s="72">
        <f t="shared" si="8"/>
        <v>0.48472699999999996</v>
      </c>
      <c r="AE45" s="72">
        <f t="shared" si="8"/>
        <v>0.38909</v>
      </c>
      <c r="AF45" s="73">
        <f t="shared" si="8"/>
        <v>0.40848399999999996</v>
      </c>
      <c r="AG45" s="17">
        <f t="shared" si="5"/>
        <v>0.36363636363636365</v>
      </c>
      <c r="AH45" s="14">
        <v>8</v>
      </c>
      <c r="AI45" s="1"/>
      <c r="AJ45" s="1"/>
      <c r="AK45" s="1"/>
      <c r="AL45" s="1"/>
    </row>
    <row r="46" spans="1:38" ht="13.5" customHeight="1">
      <c r="A46" s="6" t="s">
        <v>54</v>
      </c>
      <c r="B46" s="37">
        <v>2551</v>
      </c>
      <c r="C46" s="37">
        <v>1910</v>
      </c>
      <c r="D46" s="37">
        <v>1593</v>
      </c>
      <c r="E46" s="37">
        <v>1513</v>
      </c>
      <c r="F46" s="33" t="s">
        <v>154</v>
      </c>
      <c r="G46" s="7" t="s">
        <v>54</v>
      </c>
      <c r="H46" s="42"/>
      <c r="I46" s="43"/>
      <c r="J46" s="43"/>
      <c r="K46" s="44"/>
      <c r="L46" s="15">
        <f t="shared" si="6"/>
        <v>0</v>
      </c>
      <c r="M46" s="15">
        <f t="shared" si="6"/>
        <v>0</v>
      </c>
      <c r="N46" s="15">
        <f t="shared" si="6"/>
        <v>0</v>
      </c>
      <c r="O46" s="16">
        <f t="shared" si="6"/>
        <v>0</v>
      </c>
      <c r="P46" s="51">
        <f t="shared" si="7"/>
        <v>0</v>
      </c>
      <c r="Q46" s="52">
        <f t="shared" si="10"/>
        <v>0</v>
      </c>
      <c r="R46" s="52">
        <f t="shared" si="11"/>
        <v>0</v>
      </c>
      <c r="S46" s="53">
        <f t="shared" si="12"/>
        <v>0</v>
      </c>
      <c r="T46" s="10" t="b">
        <f t="shared" si="13"/>
        <v>1</v>
      </c>
      <c r="U46" s="11" t="b">
        <f t="shared" si="13"/>
        <v>1</v>
      </c>
      <c r="V46" s="11" t="b">
        <f t="shared" si="13"/>
        <v>1</v>
      </c>
      <c r="W46" s="12" t="b">
        <f t="shared" si="13"/>
        <v>1</v>
      </c>
      <c r="X46" s="62">
        <f t="shared" si="9"/>
        <v>1.319027</v>
      </c>
      <c r="Y46" s="63">
        <f t="shared" si="9"/>
        <v>0.98759</v>
      </c>
      <c r="Z46" s="63">
        <f t="shared" si="9"/>
        <v>0.823681</v>
      </c>
      <c r="AA46" s="64">
        <f t="shared" si="9"/>
        <v>0.782316</v>
      </c>
      <c r="AB46" s="6" t="s">
        <v>54</v>
      </c>
      <c r="AC46" s="71">
        <f t="shared" si="8"/>
        <v>0.318181</v>
      </c>
      <c r="AD46" s="72">
        <f t="shared" si="8"/>
        <v>0.42413599999999996</v>
      </c>
      <c r="AE46" s="72">
        <f t="shared" si="8"/>
        <v>0.340454</v>
      </c>
      <c r="AF46" s="73">
        <f t="shared" si="8"/>
        <v>0.35742399999999996</v>
      </c>
      <c r="AG46" s="17">
        <f t="shared" si="5"/>
        <v>0.3181818181818182</v>
      </c>
      <c r="AH46" s="14">
        <v>7</v>
      </c>
      <c r="AI46" s="1"/>
      <c r="AJ46" s="1"/>
      <c r="AK46" s="1"/>
      <c r="AL46" s="1"/>
    </row>
    <row r="47" spans="1:38" ht="13.5" customHeight="1">
      <c r="A47" s="6" t="s">
        <v>55</v>
      </c>
      <c r="B47" s="37">
        <v>2595</v>
      </c>
      <c r="C47" s="37">
        <v>1947</v>
      </c>
      <c r="D47" s="37">
        <v>1621</v>
      </c>
      <c r="E47" s="37">
        <v>1544</v>
      </c>
      <c r="F47" s="33" t="s">
        <v>155</v>
      </c>
      <c r="G47" s="7" t="s">
        <v>55</v>
      </c>
      <c r="H47" s="42"/>
      <c r="I47" s="43"/>
      <c r="J47" s="43"/>
      <c r="K47" s="44"/>
      <c r="L47" s="15">
        <f t="shared" si="6"/>
        <v>0</v>
      </c>
      <c r="M47" s="15">
        <f t="shared" si="6"/>
        <v>0</v>
      </c>
      <c r="N47" s="15">
        <f t="shared" si="6"/>
        <v>0</v>
      </c>
      <c r="O47" s="16">
        <f t="shared" si="6"/>
        <v>0</v>
      </c>
      <c r="P47" s="51">
        <f t="shared" si="7"/>
        <v>0</v>
      </c>
      <c r="Q47" s="52">
        <f t="shared" si="10"/>
        <v>0</v>
      </c>
      <c r="R47" s="52">
        <f t="shared" si="11"/>
        <v>0</v>
      </c>
      <c r="S47" s="53">
        <f t="shared" si="12"/>
        <v>0</v>
      </c>
      <c r="T47" s="10" t="b">
        <f t="shared" si="13"/>
        <v>1</v>
      </c>
      <c r="U47" s="11" t="b">
        <f t="shared" si="13"/>
        <v>1</v>
      </c>
      <c r="V47" s="11" t="b">
        <f t="shared" si="13"/>
        <v>1</v>
      </c>
      <c r="W47" s="12" t="b">
        <f t="shared" si="13"/>
        <v>1</v>
      </c>
      <c r="X47" s="62">
        <f t="shared" si="9"/>
        <v>1.341778</v>
      </c>
      <c r="Y47" s="63">
        <f t="shared" si="9"/>
        <v>1.006721</v>
      </c>
      <c r="Z47" s="63">
        <f t="shared" si="9"/>
        <v>0.838159</v>
      </c>
      <c r="AA47" s="64">
        <f t="shared" si="9"/>
        <v>0.798345</v>
      </c>
      <c r="AB47" s="6" t="s">
        <v>55</v>
      </c>
      <c r="AC47" s="71">
        <f t="shared" si="8"/>
        <v>0.227272</v>
      </c>
      <c r="AD47" s="72">
        <f t="shared" si="8"/>
        <v>0.302954</v>
      </c>
      <c r="AE47" s="72">
        <f t="shared" si="8"/>
        <v>0.24318099999999998</v>
      </c>
      <c r="AF47" s="73">
        <f t="shared" si="8"/>
        <v>0.255303</v>
      </c>
      <c r="AG47" s="17">
        <f t="shared" si="5"/>
        <v>0.2272727272727273</v>
      </c>
      <c r="AH47" s="14">
        <v>5</v>
      </c>
      <c r="AI47" s="1"/>
      <c r="AJ47" s="1"/>
      <c r="AK47" s="1"/>
      <c r="AL47" s="1"/>
    </row>
    <row r="48" spans="1:38" ht="13.5" customHeight="1">
      <c r="A48" s="6" t="s">
        <v>56</v>
      </c>
      <c r="B48" s="37">
        <v>2641</v>
      </c>
      <c r="C48" s="37">
        <v>1981</v>
      </c>
      <c r="D48" s="37">
        <v>1652</v>
      </c>
      <c r="E48" s="37">
        <v>1572</v>
      </c>
      <c r="F48" s="33" t="s">
        <v>156</v>
      </c>
      <c r="G48" s="7" t="s">
        <v>56</v>
      </c>
      <c r="H48" s="42"/>
      <c r="I48" s="43"/>
      <c r="J48" s="43"/>
      <c r="K48" s="44"/>
      <c r="L48" s="15">
        <f t="shared" si="6"/>
        <v>0</v>
      </c>
      <c r="M48" s="15">
        <f t="shared" si="6"/>
        <v>0</v>
      </c>
      <c r="N48" s="15">
        <f t="shared" si="6"/>
        <v>0</v>
      </c>
      <c r="O48" s="16">
        <f t="shared" si="6"/>
        <v>0</v>
      </c>
      <c r="P48" s="51">
        <f t="shared" si="7"/>
        <v>0</v>
      </c>
      <c r="Q48" s="52">
        <f t="shared" si="10"/>
        <v>0</v>
      </c>
      <c r="R48" s="52">
        <f t="shared" si="11"/>
        <v>0</v>
      </c>
      <c r="S48" s="53">
        <f t="shared" si="12"/>
        <v>0</v>
      </c>
      <c r="T48" s="10" t="b">
        <f t="shared" si="13"/>
        <v>1</v>
      </c>
      <c r="U48" s="11" t="b">
        <f t="shared" si="13"/>
        <v>1</v>
      </c>
      <c r="V48" s="11" t="b">
        <f t="shared" si="13"/>
        <v>1</v>
      </c>
      <c r="W48" s="12" t="b">
        <f t="shared" si="13"/>
        <v>1</v>
      </c>
      <c r="X48" s="62">
        <f t="shared" si="9"/>
        <v>1.3655629999999999</v>
      </c>
      <c r="Y48" s="63">
        <f t="shared" si="9"/>
        <v>1.024301</v>
      </c>
      <c r="Z48" s="63">
        <f t="shared" si="9"/>
        <v>0.854188</v>
      </c>
      <c r="AA48" s="64">
        <f t="shared" si="9"/>
        <v>0.812823</v>
      </c>
      <c r="AB48" s="6" t="s">
        <v>56</v>
      </c>
      <c r="AC48" s="71">
        <f t="shared" si="8"/>
        <v>0.13636299999999998</v>
      </c>
      <c r="AD48" s="72">
        <f t="shared" si="8"/>
        <v>0.181772</v>
      </c>
      <c r="AE48" s="72">
        <f t="shared" si="8"/>
        <v>0.14590899999999998</v>
      </c>
      <c r="AF48" s="73">
        <f t="shared" si="8"/>
        <v>0.15318099999999998</v>
      </c>
      <c r="AG48" s="17">
        <f t="shared" si="5"/>
        <v>0.13636363636363635</v>
      </c>
      <c r="AH48" s="14">
        <v>3</v>
      </c>
      <c r="AI48" s="1"/>
      <c r="AJ48" s="1"/>
      <c r="AK48" s="1"/>
      <c r="AL48" s="1"/>
    </row>
    <row r="49" spans="1:38" ht="13.5" customHeight="1">
      <c r="A49" s="6" t="s">
        <v>57</v>
      </c>
      <c r="B49" s="37">
        <v>2688</v>
      </c>
      <c r="C49" s="37">
        <v>2018</v>
      </c>
      <c r="D49" s="37">
        <v>1680</v>
      </c>
      <c r="E49" s="37">
        <v>1593</v>
      </c>
      <c r="F49" s="33" t="s">
        <v>157</v>
      </c>
      <c r="G49" s="7" t="s">
        <v>57</v>
      </c>
      <c r="H49" s="42"/>
      <c r="I49" s="43"/>
      <c r="J49" s="43"/>
      <c r="K49" s="44"/>
      <c r="L49" s="15">
        <f t="shared" si="6"/>
        <v>0</v>
      </c>
      <c r="M49" s="15">
        <f t="shared" si="6"/>
        <v>0</v>
      </c>
      <c r="N49" s="15">
        <f t="shared" si="6"/>
        <v>0</v>
      </c>
      <c r="O49" s="16">
        <f t="shared" si="6"/>
        <v>0</v>
      </c>
      <c r="P49" s="51">
        <f t="shared" si="7"/>
        <v>0</v>
      </c>
      <c r="Q49" s="52">
        <f t="shared" si="10"/>
        <v>0</v>
      </c>
      <c r="R49" s="52">
        <f t="shared" si="11"/>
        <v>0</v>
      </c>
      <c r="S49" s="53">
        <f t="shared" si="12"/>
        <v>0</v>
      </c>
      <c r="T49" s="10" t="b">
        <f t="shared" si="13"/>
        <v>1</v>
      </c>
      <c r="U49" s="11" t="b">
        <f t="shared" si="13"/>
        <v>1</v>
      </c>
      <c r="V49" s="11" t="b">
        <f t="shared" si="13"/>
        <v>1</v>
      </c>
      <c r="W49" s="12" t="b">
        <f t="shared" si="13"/>
        <v>1</v>
      </c>
      <c r="X49" s="62">
        <f t="shared" si="9"/>
        <v>1.389865</v>
      </c>
      <c r="Y49" s="63">
        <f t="shared" si="9"/>
        <v>1.043433</v>
      </c>
      <c r="Z49" s="63">
        <f t="shared" si="9"/>
        <v>0.8686649999999999</v>
      </c>
      <c r="AA49" s="64">
        <f t="shared" si="9"/>
        <v>0.823681</v>
      </c>
      <c r="AB49" s="6" t="s">
        <v>57</v>
      </c>
      <c r="AC49" s="71">
        <f t="shared" si="8"/>
        <v>0.09090899999999999</v>
      </c>
      <c r="AD49" s="72">
        <f t="shared" si="8"/>
        <v>0.121181</v>
      </c>
      <c r="AE49" s="72">
        <f t="shared" si="8"/>
        <v>0.097272</v>
      </c>
      <c r="AF49" s="73">
        <f t="shared" si="8"/>
        <v>0.10212099999999999</v>
      </c>
      <c r="AG49" s="17">
        <f t="shared" si="5"/>
        <v>0.09090909090909091</v>
      </c>
      <c r="AH49" s="14">
        <v>2</v>
      </c>
      <c r="AI49" s="1"/>
      <c r="AJ49" s="1"/>
      <c r="AK49" s="1"/>
      <c r="AL49" s="1"/>
    </row>
    <row r="50" spans="1:38" ht="13.5" customHeight="1">
      <c r="A50" s="6" t="s">
        <v>58</v>
      </c>
      <c r="B50" s="37">
        <v>2734</v>
      </c>
      <c r="C50" s="37">
        <v>2049</v>
      </c>
      <c r="D50" s="37">
        <v>1708</v>
      </c>
      <c r="E50" s="37">
        <v>1621</v>
      </c>
      <c r="F50" s="33" t="s">
        <v>158</v>
      </c>
      <c r="G50" s="7" t="s">
        <v>58</v>
      </c>
      <c r="H50" s="42"/>
      <c r="I50" s="43"/>
      <c r="J50" s="43"/>
      <c r="K50" s="44"/>
      <c r="L50" s="15">
        <f t="shared" si="6"/>
        <v>0</v>
      </c>
      <c r="M50" s="15">
        <f t="shared" si="6"/>
        <v>0</v>
      </c>
      <c r="N50" s="15">
        <f t="shared" si="6"/>
        <v>0</v>
      </c>
      <c r="O50" s="16">
        <f t="shared" si="6"/>
        <v>0</v>
      </c>
      <c r="P50" s="51">
        <f t="shared" si="7"/>
        <v>0</v>
      </c>
      <c r="Q50" s="52">
        <f t="shared" si="10"/>
        <v>0</v>
      </c>
      <c r="R50" s="52">
        <f t="shared" si="11"/>
        <v>0</v>
      </c>
      <c r="S50" s="53">
        <f t="shared" si="12"/>
        <v>0</v>
      </c>
      <c r="T50" s="10" t="b">
        <f t="shared" si="13"/>
        <v>1</v>
      </c>
      <c r="U50" s="11" t="b">
        <f t="shared" si="13"/>
        <v>1</v>
      </c>
      <c r="V50" s="11" t="b">
        <f t="shared" si="13"/>
        <v>1</v>
      </c>
      <c r="W50" s="12" t="b">
        <f t="shared" si="13"/>
        <v>1</v>
      </c>
      <c r="X50" s="62">
        <f t="shared" si="9"/>
        <v>1.4136499999999999</v>
      </c>
      <c r="Y50" s="63">
        <f t="shared" si="9"/>
        <v>1.059462</v>
      </c>
      <c r="Z50" s="63">
        <f t="shared" si="9"/>
        <v>0.883143</v>
      </c>
      <c r="AA50" s="64">
        <f t="shared" si="9"/>
        <v>0.838159</v>
      </c>
      <c r="AB50" s="6" t="s">
        <v>58</v>
      </c>
      <c r="AC50" s="71">
        <f t="shared" si="8"/>
        <v>0.045454</v>
      </c>
      <c r="AD50" s="72">
        <f t="shared" si="8"/>
        <v>0.06059</v>
      </c>
      <c r="AE50" s="72">
        <f t="shared" si="8"/>
        <v>0.048636</v>
      </c>
      <c r="AF50" s="73">
        <f t="shared" si="8"/>
        <v>0.051059999999999994</v>
      </c>
      <c r="AG50" s="17">
        <f t="shared" si="5"/>
        <v>0.045454545454545456</v>
      </c>
      <c r="AH50" s="14">
        <v>1</v>
      </c>
      <c r="AI50" s="1"/>
      <c r="AJ50" s="1"/>
      <c r="AK50" s="1"/>
      <c r="AL50" s="1"/>
    </row>
    <row r="51" spans="1:38" ht="13.5" customHeight="1">
      <c r="A51" s="6" t="s">
        <v>59</v>
      </c>
      <c r="B51" s="37">
        <v>2784</v>
      </c>
      <c r="C51" s="37">
        <v>2089</v>
      </c>
      <c r="D51" s="37">
        <v>1736</v>
      </c>
      <c r="E51" s="37">
        <v>1652</v>
      </c>
      <c r="F51" s="33" t="s">
        <v>159</v>
      </c>
      <c r="G51" s="7" t="s">
        <v>59</v>
      </c>
      <c r="H51" s="42"/>
      <c r="I51" s="43"/>
      <c r="J51" s="43"/>
      <c r="K51" s="44"/>
      <c r="L51" s="15">
        <f t="shared" si="6"/>
        <v>0</v>
      </c>
      <c r="M51" s="15">
        <f t="shared" si="6"/>
        <v>0</v>
      </c>
      <c r="N51" s="15">
        <f t="shared" si="6"/>
        <v>0</v>
      </c>
      <c r="O51" s="16">
        <f t="shared" si="6"/>
        <v>0</v>
      </c>
      <c r="P51" s="51">
        <f t="shared" si="7"/>
        <v>0</v>
      </c>
      <c r="Q51" s="52">
        <f t="shared" si="10"/>
        <v>0</v>
      </c>
      <c r="R51" s="52">
        <f t="shared" si="11"/>
        <v>0</v>
      </c>
      <c r="S51" s="53">
        <f t="shared" si="12"/>
        <v>0</v>
      </c>
      <c r="T51" s="10" t="b">
        <f t="shared" si="13"/>
        <v>1</v>
      </c>
      <c r="U51" s="11" t="b">
        <f t="shared" si="13"/>
        <v>1</v>
      </c>
      <c r="V51" s="11" t="b">
        <f t="shared" si="13"/>
        <v>1</v>
      </c>
      <c r="W51" s="12" t="b">
        <f t="shared" si="13"/>
        <v>1</v>
      </c>
      <c r="X51" s="62">
        <f t="shared" si="9"/>
        <v>1.439503</v>
      </c>
      <c r="Y51" s="63">
        <f t="shared" si="9"/>
        <v>1.080144</v>
      </c>
      <c r="Z51" s="63">
        <f t="shared" si="9"/>
        <v>0.897621</v>
      </c>
      <c r="AA51" s="64">
        <f t="shared" si="9"/>
        <v>0.854188</v>
      </c>
      <c r="AB51" s="6" t="s">
        <v>59</v>
      </c>
      <c r="AC51" s="71">
        <f t="shared" si="8"/>
        <v>0.045454</v>
      </c>
      <c r="AD51" s="72">
        <f t="shared" si="8"/>
        <v>0.06059</v>
      </c>
      <c r="AE51" s="72">
        <f t="shared" si="8"/>
        <v>0.048636</v>
      </c>
      <c r="AF51" s="73">
        <f t="shared" si="8"/>
        <v>0.051059999999999994</v>
      </c>
      <c r="AG51" s="17">
        <f t="shared" si="5"/>
        <v>0.045454545454545456</v>
      </c>
      <c r="AH51" s="14">
        <v>1</v>
      </c>
      <c r="AI51" s="1"/>
      <c r="AJ51" s="1"/>
      <c r="AK51" s="1"/>
      <c r="AL51" s="1"/>
    </row>
    <row r="52" spans="1:38" ht="13.5" customHeight="1">
      <c r="A52" s="6" t="s">
        <v>60</v>
      </c>
      <c r="B52" s="37">
        <v>2830</v>
      </c>
      <c r="C52" s="37">
        <v>2120</v>
      </c>
      <c r="D52" s="37">
        <v>1766</v>
      </c>
      <c r="E52" s="37">
        <v>1680</v>
      </c>
      <c r="F52" s="33" t="s">
        <v>160</v>
      </c>
      <c r="G52" s="7" t="s">
        <v>60</v>
      </c>
      <c r="H52" s="42"/>
      <c r="I52" s="43"/>
      <c r="J52" s="43"/>
      <c r="K52" s="44"/>
      <c r="L52" s="15">
        <f t="shared" si="6"/>
        <v>0</v>
      </c>
      <c r="M52" s="15">
        <f t="shared" si="6"/>
        <v>0</v>
      </c>
      <c r="N52" s="15">
        <f t="shared" si="6"/>
        <v>0</v>
      </c>
      <c r="O52" s="16">
        <f t="shared" si="6"/>
        <v>0</v>
      </c>
      <c r="P52" s="51">
        <f t="shared" si="7"/>
        <v>0</v>
      </c>
      <c r="Q52" s="52">
        <f t="shared" si="10"/>
        <v>0</v>
      </c>
      <c r="R52" s="52">
        <f t="shared" si="11"/>
        <v>0</v>
      </c>
      <c r="S52" s="53">
        <f t="shared" si="12"/>
        <v>0</v>
      </c>
      <c r="T52" s="10" t="b">
        <f t="shared" si="13"/>
        <v>1</v>
      </c>
      <c r="U52" s="11" t="b">
        <f t="shared" si="13"/>
        <v>1</v>
      </c>
      <c r="V52" s="11" t="b">
        <f t="shared" si="13"/>
        <v>1</v>
      </c>
      <c r="W52" s="12" t="b">
        <f t="shared" si="13"/>
        <v>1</v>
      </c>
      <c r="X52" s="62">
        <f t="shared" si="9"/>
        <v>1.463288</v>
      </c>
      <c r="Y52" s="63">
        <f t="shared" si="9"/>
        <v>1.0961729999999998</v>
      </c>
      <c r="Z52" s="63">
        <f t="shared" si="9"/>
        <v>0.913133</v>
      </c>
      <c r="AA52" s="64">
        <f t="shared" si="9"/>
        <v>0.8686649999999999</v>
      </c>
      <c r="AB52" s="6" t="s">
        <v>60</v>
      </c>
      <c r="AC52" s="71">
        <f t="shared" si="8"/>
        <v>0.045454</v>
      </c>
      <c r="AD52" s="72">
        <f t="shared" si="8"/>
        <v>0.06059</v>
      </c>
      <c r="AE52" s="72">
        <f t="shared" si="8"/>
        <v>0.048636</v>
      </c>
      <c r="AF52" s="73">
        <f t="shared" si="8"/>
        <v>0.051059999999999994</v>
      </c>
      <c r="AG52" s="17">
        <f t="shared" si="5"/>
        <v>0.045454545454545456</v>
      </c>
      <c r="AH52" s="14">
        <v>1</v>
      </c>
      <c r="AI52" s="1"/>
      <c r="AJ52" s="1"/>
      <c r="AK52" s="1"/>
      <c r="AL52" s="1"/>
    </row>
    <row r="53" spans="1:38" ht="13.5" customHeight="1">
      <c r="A53" s="6" t="s">
        <v>61</v>
      </c>
      <c r="B53" s="37">
        <v>2874</v>
      </c>
      <c r="C53" s="37">
        <v>2155</v>
      </c>
      <c r="D53" s="37">
        <v>1795</v>
      </c>
      <c r="E53" s="37">
        <v>1705</v>
      </c>
      <c r="F53" s="33" t="s">
        <v>161</v>
      </c>
      <c r="G53" s="7" t="s">
        <v>61</v>
      </c>
      <c r="H53" s="42"/>
      <c r="I53" s="43"/>
      <c r="J53" s="43"/>
      <c r="K53" s="44"/>
      <c r="L53" s="15">
        <f t="shared" si="6"/>
        <v>0</v>
      </c>
      <c r="M53" s="15">
        <f t="shared" si="6"/>
        <v>0</v>
      </c>
      <c r="N53" s="15">
        <f t="shared" si="6"/>
        <v>0</v>
      </c>
      <c r="O53" s="16">
        <f t="shared" si="6"/>
        <v>0</v>
      </c>
      <c r="P53" s="51">
        <f t="shared" si="7"/>
        <v>0</v>
      </c>
      <c r="Q53" s="52">
        <f t="shared" si="10"/>
        <v>0</v>
      </c>
      <c r="R53" s="52">
        <f t="shared" si="11"/>
        <v>0</v>
      </c>
      <c r="S53" s="53">
        <f t="shared" si="12"/>
        <v>0</v>
      </c>
      <c r="T53" s="10" t="b">
        <f t="shared" si="13"/>
        <v>1</v>
      </c>
      <c r="U53" s="11" t="b">
        <f t="shared" si="13"/>
        <v>1</v>
      </c>
      <c r="V53" s="11" t="b">
        <f t="shared" si="13"/>
        <v>1</v>
      </c>
      <c r="W53" s="12" t="b">
        <f t="shared" si="13"/>
        <v>1</v>
      </c>
      <c r="X53" s="62">
        <f t="shared" si="9"/>
        <v>1.4860389999999999</v>
      </c>
      <c r="Y53" s="63">
        <f t="shared" si="9"/>
        <v>1.1142699999999999</v>
      </c>
      <c r="Z53" s="63">
        <f t="shared" si="9"/>
        <v>0.928128</v>
      </c>
      <c r="AA53" s="64">
        <f t="shared" si="9"/>
        <v>0.8815919999999999</v>
      </c>
      <c r="AB53" s="6" t="s">
        <v>61</v>
      </c>
      <c r="AC53" s="71">
        <f t="shared" si="8"/>
        <v>0</v>
      </c>
      <c r="AD53" s="72">
        <f t="shared" si="8"/>
        <v>0</v>
      </c>
      <c r="AE53" s="72">
        <f t="shared" si="8"/>
        <v>0</v>
      </c>
      <c r="AF53" s="73">
        <f t="shared" si="8"/>
        <v>0</v>
      </c>
      <c r="AG53" s="17">
        <f t="shared" si="5"/>
        <v>0</v>
      </c>
      <c r="AH53" s="14">
        <v>0</v>
      </c>
      <c r="AI53" s="1"/>
      <c r="AJ53" s="1"/>
      <c r="AK53" s="1"/>
      <c r="AL53" s="1"/>
    </row>
    <row r="54" spans="1:38" ht="13.5" customHeight="1">
      <c r="A54" s="6" t="s">
        <v>62</v>
      </c>
      <c r="B54" s="37">
        <v>2917</v>
      </c>
      <c r="C54" s="37">
        <v>2192</v>
      </c>
      <c r="D54" s="37">
        <v>1823</v>
      </c>
      <c r="E54" s="37">
        <v>1733</v>
      </c>
      <c r="F54" s="33" t="s">
        <v>162</v>
      </c>
      <c r="G54" s="7" t="s">
        <v>62</v>
      </c>
      <c r="H54" s="42"/>
      <c r="I54" s="43"/>
      <c r="J54" s="43"/>
      <c r="K54" s="44"/>
      <c r="L54" s="15">
        <f t="shared" si="6"/>
        <v>0</v>
      </c>
      <c r="M54" s="15">
        <f t="shared" si="6"/>
        <v>0</v>
      </c>
      <c r="N54" s="15">
        <f t="shared" si="6"/>
        <v>0</v>
      </c>
      <c r="O54" s="16">
        <f t="shared" si="6"/>
        <v>0</v>
      </c>
      <c r="P54" s="51">
        <f t="shared" si="7"/>
        <v>0</v>
      </c>
      <c r="Q54" s="52">
        <f t="shared" si="10"/>
        <v>0</v>
      </c>
      <c r="R54" s="52">
        <f t="shared" si="11"/>
        <v>0</v>
      </c>
      <c r="S54" s="53">
        <f t="shared" si="12"/>
        <v>0</v>
      </c>
      <c r="T54" s="10" t="b">
        <f t="shared" si="13"/>
        <v>1</v>
      </c>
      <c r="U54" s="11" t="b">
        <f t="shared" si="13"/>
        <v>1</v>
      </c>
      <c r="V54" s="11" t="b">
        <f t="shared" si="13"/>
        <v>1</v>
      </c>
      <c r="W54" s="12" t="b">
        <f t="shared" si="13"/>
        <v>1</v>
      </c>
      <c r="X54" s="62">
        <f t="shared" si="9"/>
        <v>1.508273</v>
      </c>
      <c r="Y54" s="63">
        <f t="shared" si="9"/>
        <v>1.133402</v>
      </c>
      <c r="Z54" s="63">
        <f t="shared" si="9"/>
        <v>0.9426049999999999</v>
      </c>
      <c r="AA54" s="64">
        <f t="shared" si="9"/>
        <v>0.8960699999999999</v>
      </c>
      <c r="AB54" s="6" t="s">
        <v>62</v>
      </c>
      <c r="AC54" s="71">
        <f t="shared" si="8"/>
        <v>0</v>
      </c>
      <c r="AD54" s="72">
        <f t="shared" si="8"/>
        <v>0</v>
      </c>
      <c r="AE54" s="72">
        <f t="shared" si="8"/>
        <v>0</v>
      </c>
      <c r="AF54" s="73">
        <f t="shared" si="8"/>
        <v>0</v>
      </c>
      <c r="AG54" s="17">
        <f t="shared" si="5"/>
        <v>0</v>
      </c>
      <c r="AH54" s="14">
        <v>0</v>
      </c>
      <c r="AI54" s="1"/>
      <c r="AJ54" s="1"/>
      <c r="AK54" s="1"/>
      <c r="AL54" s="1"/>
    </row>
    <row r="55" spans="1:38" ht="13.5" customHeight="1">
      <c r="A55" s="6" t="s">
        <v>63</v>
      </c>
      <c r="B55" s="37">
        <v>2961</v>
      </c>
      <c r="C55" s="37">
        <v>2220</v>
      </c>
      <c r="D55" s="37">
        <v>1848</v>
      </c>
      <c r="E55" s="37">
        <v>1761</v>
      </c>
      <c r="F55" s="33" t="s">
        <v>163</v>
      </c>
      <c r="G55" s="7" t="s">
        <v>63</v>
      </c>
      <c r="H55" s="42"/>
      <c r="I55" s="43"/>
      <c r="J55" s="43"/>
      <c r="K55" s="44"/>
      <c r="L55" s="15">
        <f t="shared" si="6"/>
        <v>0</v>
      </c>
      <c r="M55" s="15">
        <f t="shared" si="6"/>
        <v>0</v>
      </c>
      <c r="N55" s="15">
        <f t="shared" si="6"/>
        <v>0</v>
      </c>
      <c r="O55" s="16">
        <f t="shared" si="6"/>
        <v>0</v>
      </c>
      <c r="P55" s="51">
        <f t="shared" si="7"/>
        <v>0</v>
      </c>
      <c r="Q55" s="52">
        <f t="shared" si="10"/>
        <v>0</v>
      </c>
      <c r="R55" s="52">
        <f t="shared" si="11"/>
        <v>0</v>
      </c>
      <c r="S55" s="53">
        <f t="shared" si="12"/>
        <v>0</v>
      </c>
      <c r="T55" s="10" t="b">
        <f t="shared" si="13"/>
        <v>1</v>
      </c>
      <c r="U55" s="11" t="b">
        <f t="shared" si="13"/>
        <v>1</v>
      </c>
      <c r="V55" s="11" t="b">
        <f t="shared" si="13"/>
        <v>1</v>
      </c>
      <c r="W55" s="12" t="b">
        <f t="shared" si="13"/>
        <v>1</v>
      </c>
      <c r="X55" s="62">
        <f t="shared" si="9"/>
        <v>1.531023</v>
      </c>
      <c r="Y55" s="63">
        <f t="shared" si="9"/>
        <v>1.14788</v>
      </c>
      <c r="Z55" s="63">
        <f t="shared" si="9"/>
        <v>0.9555319999999999</v>
      </c>
      <c r="AA55" s="64">
        <f t="shared" si="9"/>
        <v>0.9105479999999999</v>
      </c>
      <c r="AB55" s="6" t="s">
        <v>63</v>
      </c>
      <c r="AC55" s="71">
        <f>(TRUNC(1000000*PRODUCT(AC$5,$AG55)))*(1/1000000)</f>
        <v>0</v>
      </c>
      <c r="AD55" s="72">
        <f aca="true" t="shared" si="14" ref="AD55:AF70">(TRUNC(1000000*PRODUCT(AD$5,$AG55)))*(1/1000000)</f>
        <v>0</v>
      </c>
      <c r="AE55" s="72">
        <f t="shared" si="14"/>
        <v>0</v>
      </c>
      <c r="AF55" s="73">
        <f t="shared" si="14"/>
        <v>0</v>
      </c>
      <c r="AG55" s="17">
        <f t="shared" si="5"/>
        <v>0</v>
      </c>
      <c r="AH55" s="14">
        <v>0</v>
      </c>
      <c r="AI55" s="1"/>
      <c r="AJ55" s="1"/>
      <c r="AK55" s="1"/>
      <c r="AL55" s="1"/>
    </row>
    <row r="56" spans="1:38" ht="13.5" customHeight="1">
      <c r="A56" s="6" t="s">
        <v>64</v>
      </c>
      <c r="B56" s="37">
        <v>3001</v>
      </c>
      <c r="C56" s="37">
        <v>2251</v>
      </c>
      <c r="D56" s="37">
        <v>1876</v>
      </c>
      <c r="E56" s="37">
        <v>1786</v>
      </c>
      <c r="F56" s="33" t="s">
        <v>164</v>
      </c>
      <c r="G56" s="7" t="s">
        <v>64</v>
      </c>
      <c r="H56" s="42"/>
      <c r="I56" s="43"/>
      <c r="J56" s="43"/>
      <c r="K56" s="44"/>
      <c r="L56" s="15">
        <f t="shared" si="6"/>
        <v>0</v>
      </c>
      <c r="M56" s="15">
        <f t="shared" si="6"/>
        <v>0</v>
      </c>
      <c r="N56" s="15">
        <f t="shared" si="6"/>
        <v>0</v>
      </c>
      <c r="O56" s="16">
        <f t="shared" si="6"/>
        <v>0</v>
      </c>
      <c r="P56" s="51">
        <f t="shared" si="7"/>
        <v>0</v>
      </c>
      <c r="Q56" s="52">
        <f t="shared" si="10"/>
        <v>0</v>
      </c>
      <c r="R56" s="52">
        <f t="shared" si="11"/>
        <v>0</v>
      </c>
      <c r="S56" s="53">
        <f t="shared" si="12"/>
        <v>0</v>
      </c>
      <c r="T56" s="10" t="b">
        <f t="shared" si="13"/>
        <v>1</v>
      </c>
      <c r="U56" s="11" t="b">
        <f t="shared" si="13"/>
        <v>1</v>
      </c>
      <c r="V56" s="11" t="b">
        <f t="shared" si="13"/>
        <v>1</v>
      </c>
      <c r="W56" s="12" t="b">
        <f t="shared" si="13"/>
        <v>1</v>
      </c>
      <c r="X56" s="62">
        <f t="shared" si="9"/>
        <v>1.551706</v>
      </c>
      <c r="Y56" s="63">
        <f t="shared" si="9"/>
        <v>1.163908</v>
      </c>
      <c r="Z56" s="63">
        <f t="shared" si="9"/>
        <v>0.9700099999999999</v>
      </c>
      <c r="AA56" s="64">
        <f t="shared" si="9"/>
        <v>0.9234739999999999</v>
      </c>
      <c r="AB56" s="6" t="s">
        <v>64</v>
      </c>
      <c r="AC56" s="71">
        <f>(TRUNC(1000000*PRODUCT(AC$5,$AG56)))*(1/1000000)</f>
        <v>0</v>
      </c>
      <c r="AD56" s="72">
        <f t="shared" si="14"/>
        <v>0</v>
      </c>
      <c r="AE56" s="72">
        <f t="shared" si="14"/>
        <v>0</v>
      </c>
      <c r="AF56" s="73">
        <f t="shared" si="14"/>
        <v>0</v>
      </c>
      <c r="AG56" s="17">
        <f t="shared" si="5"/>
        <v>0</v>
      </c>
      <c r="AH56" s="14">
        <v>0</v>
      </c>
      <c r="AI56" s="1"/>
      <c r="AJ56" s="1"/>
      <c r="AK56" s="1"/>
      <c r="AL56" s="1"/>
    </row>
    <row r="57" spans="1:38" ht="13.5" customHeight="1">
      <c r="A57" s="6" t="s">
        <v>65</v>
      </c>
      <c r="B57" s="37">
        <v>3044</v>
      </c>
      <c r="C57" s="37">
        <v>2279</v>
      </c>
      <c r="D57" s="37">
        <v>1903</v>
      </c>
      <c r="E57" s="37">
        <v>1807</v>
      </c>
      <c r="F57" s="33" t="s">
        <v>165</v>
      </c>
      <c r="G57" s="7" t="s">
        <v>65</v>
      </c>
      <c r="H57" s="42"/>
      <c r="I57" s="43"/>
      <c r="J57" s="43"/>
      <c r="K57" s="44"/>
      <c r="L57" s="15">
        <f t="shared" si="6"/>
        <v>0</v>
      </c>
      <c r="M57" s="15">
        <f t="shared" si="6"/>
        <v>0</v>
      </c>
      <c r="N57" s="15">
        <f t="shared" si="6"/>
        <v>0</v>
      </c>
      <c r="O57" s="16">
        <f t="shared" si="6"/>
        <v>0</v>
      </c>
      <c r="P57" s="51">
        <f t="shared" si="7"/>
        <v>0</v>
      </c>
      <c r="Q57" s="52">
        <f t="shared" si="10"/>
        <v>0</v>
      </c>
      <c r="R57" s="52">
        <f t="shared" si="11"/>
        <v>0</v>
      </c>
      <c r="S57" s="53">
        <f t="shared" si="12"/>
        <v>0</v>
      </c>
      <c r="T57" s="10" t="b">
        <f t="shared" si="13"/>
        <v>1</v>
      </c>
      <c r="U57" s="11" t="b">
        <f t="shared" si="13"/>
        <v>1</v>
      </c>
      <c r="V57" s="11" t="b">
        <f t="shared" si="13"/>
        <v>1</v>
      </c>
      <c r="W57" s="12" t="b">
        <f t="shared" si="13"/>
        <v>1</v>
      </c>
      <c r="X57" s="62">
        <f t="shared" si="9"/>
        <v>1.57394</v>
      </c>
      <c r="Y57" s="63">
        <f t="shared" si="9"/>
        <v>1.178386</v>
      </c>
      <c r="Z57" s="63">
        <f t="shared" si="9"/>
        <v>0.9839709999999999</v>
      </c>
      <c r="AA57" s="64">
        <f t="shared" si="9"/>
        <v>0.9343319999999999</v>
      </c>
      <c r="AB57" s="6" t="s">
        <v>65</v>
      </c>
      <c r="AC57" s="71">
        <f>(TRUNC(1000000*PRODUCT(AC$5,$AG57)))*(1/1000000)</f>
        <v>0</v>
      </c>
      <c r="AD57" s="72">
        <f t="shared" si="14"/>
        <v>0</v>
      </c>
      <c r="AE57" s="72">
        <f t="shared" si="14"/>
        <v>0</v>
      </c>
      <c r="AF57" s="73">
        <f t="shared" si="14"/>
        <v>0</v>
      </c>
      <c r="AG57" s="17">
        <f t="shared" si="5"/>
        <v>0</v>
      </c>
      <c r="AH57" s="14">
        <v>0</v>
      </c>
      <c r="AI57" s="1"/>
      <c r="AJ57" s="1"/>
      <c r="AK57" s="1"/>
      <c r="AL57" s="1"/>
    </row>
    <row r="58" spans="1:38" ht="13.5" customHeight="1">
      <c r="A58" s="6" t="s">
        <v>66</v>
      </c>
      <c r="B58" s="37">
        <v>3085</v>
      </c>
      <c r="C58" s="37">
        <v>2313</v>
      </c>
      <c r="D58" s="37">
        <v>1925</v>
      </c>
      <c r="E58" s="37">
        <v>1829</v>
      </c>
      <c r="F58" s="33" t="s">
        <v>166</v>
      </c>
      <c r="G58" s="7" t="s">
        <v>66</v>
      </c>
      <c r="H58" s="42"/>
      <c r="I58" s="43"/>
      <c r="J58" s="43"/>
      <c r="K58" s="44"/>
      <c r="L58" s="15">
        <f t="shared" si="6"/>
        <v>0</v>
      </c>
      <c r="M58" s="15">
        <f t="shared" si="6"/>
        <v>0</v>
      </c>
      <c r="N58" s="15">
        <f t="shared" si="6"/>
        <v>0</v>
      </c>
      <c r="O58" s="16">
        <f t="shared" si="6"/>
        <v>0</v>
      </c>
      <c r="P58" s="51">
        <f t="shared" si="7"/>
        <v>0</v>
      </c>
      <c r="Q58" s="52">
        <f t="shared" si="10"/>
        <v>0</v>
      </c>
      <c r="R58" s="52">
        <f t="shared" si="11"/>
        <v>0</v>
      </c>
      <c r="S58" s="53">
        <f t="shared" si="12"/>
        <v>0</v>
      </c>
      <c r="T58" s="10" t="b">
        <f t="shared" si="13"/>
        <v>1</v>
      </c>
      <c r="U58" s="11" t="b">
        <f t="shared" si="13"/>
        <v>1</v>
      </c>
      <c r="V58" s="11" t="b">
        <f t="shared" si="13"/>
        <v>1</v>
      </c>
      <c r="W58" s="12" t="b">
        <f t="shared" si="13"/>
        <v>1</v>
      </c>
      <c r="X58" s="62">
        <f t="shared" si="9"/>
        <v>1.5951389999999999</v>
      </c>
      <c r="Y58" s="63">
        <f t="shared" si="9"/>
        <v>1.1959659999999999</v>
      </c>
      <c r="Z58" s="63">
        <f t="shared" si="9"/>
        <v>0.995346</v>
      </c>
      <c r="AA58" s="64">
        <f t="shared" si="9"/>
        <v>0.945708</v>
      </c>
      <c r="AB58" s="6" t="s">
        <v>66</v>
      </c>
      <c r="AC58" s="71">
        <f aca="true" t="shared" si="15" ref="AC58:AF103">(TRUNC(1000000*PRODUCT(AC$5,$AG58)))*(1/1000000)</f>
        <v>0</v>
      </c>
      <c r="AD58" s="72">
        <f t="shared" si="14"/>
        <v>0</v>
      </c>
      <c r="AE58" s="72">
        <f t="shared" si="14"/>
        <v>0</v>
      </c>
      <c r="AF58" s="73">
        <f t="shared" si="14"/>
        <v>0</v>
      </c>
      <c r="AG58" s="17">
        <f t="shared" si="5"/>
        <v>0</v>
      </c>
      <c r="AH58" s="14">
        <v>0</v>
      </c>
      <c r="AI58" s="1"/>
      <c r="AJ58" s="1"/>
      <c r="AK58" s="1"/>
      <c r="AL58" s="1"/>
    </row>
    <row r="59" spans="1:38" ht="13.5" customHeight="1">
      <c r="A59" s="6" t="s">
        <v>67</v>
      </c>
      <c r="B59" s="37">
        <v>3122</v>
      </c>
      <c r="C59" s="37">
        <v>2341</v>
      </c>
      <c r="D59" s="37">
        <v>1950</v>
      </c>
      <c r="E59" s="37">
        <v>1851</v>
      </c>
      <c r="F59" s="33" t="s">
        <v>167</v>
      </c>
      <c r="G59" s="7" t="s">
        <v>67</v>
      </c>
      <c r="H59" s="42"/>
      <c r="I59" s="43"/>
      <c r="J59" s="43"/>
      <c r="K59" s="44"/>
      <c r="L59" s="15">
        <f t="shared" si="6"/>
        <v>0</v>
      </c>
      <c r="M59" s="15">
        <f t="shared" si="6"/>
        <v>0</v>
      </c>
      <c r="N59" s="15">
        <f t="shared" si="6"/>
        <v>0</v>
      </c>
      <c r="O59" s="16">
        <f t="shared" si="6"/>
        <v>0</v>
      </c>
      <c r="P59" s="51">
        <f t="shared" si="7"/>
        <v>0</v>
      </c>
      <c r="Q59" s="52">
        <f t="shared" si="10"/>
        <v>0</v>
      </c>
      <c r="R59" s="52">
        <f t="shared" si="11"/>
        <v>0</v>
      </c>
      <c r="S59" s="53">
        <f t="shared" si="12"/>
        <v>0</v>
      </c>
      <c r="T59" s="10" t="b">
        <f t="shared" si="13"/>
        <v>1</v>
      </c>
      <c r="U59" s="11" t="b">
        <f t="shared" si="13"/>
        <v>1</v>
      </c>
      <c r="V59" s="11" t="b">
        <f t="shared" si="13"/>
        <v>1</v>
      </c>
      <c r="W59" s="12" t="b">
        <f t="shared" si="13"/>
        <v>1</v>
      </c>
      <c r="X59" s="62">
        <f t="shared" si="9"/>
        <v>1.6142699999999999</v>
      </c>
      <c r="Y59" s="63">
        <f t="shared" si="9"/>
        <v>1.2104439999999999</v>
      </c>
      <c r="Z59" s="63">
        <f t="shared" si="9"/>
        <v>1.008273</v>
      </c>
      <c r="AA59" s="64">
        <f t="shared" si="9"/>
        <v>0.9570829999999999</v>
      </c>
      <c r="AB59" s="6" t="s">
        <v>67</v>
      </c>
      <c r="AC59" s="71">
        <f t="shared" si="15"/>
        <v>0</v>
      </c>
      <c r="AD59" s="72">
        <f t="shared" si="14"/>
        <v>0</v>
      </c>
      <c r="AE59" s="72">
        <f t="shared" si="14"/>
        <v>0</v>
      </c>
      <c r="AF59" s="73">
        <f t="shared" si="14"/>
        <v>0</v>
      </c>
      <c r="AG59" s="17">
        <f t="shared" si="5"/>
        <v>0</v>
      </c>
      <c r="AH59" s="14">
        <v>0</v>
      </c>
      <c r="AI59" s="1"/>
      <c r="AJ59" s="1"/>
      <c r="AK59" s="1"/>
      <c r="AL59" s="1"/>
    </row>
    <row r="60" spans="1:38" ht="13.5" customHeight="1">
      <c r="A60" s="6" t="s">
        <v>68</v>
      </c>
      <c r="B60" s="37">
        <v>3165</v>
      </c>
      <c r="C60" s="37">
        <v>2372</v>
      </c>
      <c r="D60" s="37">
        <v>1978</v>
      </c>
      <c r="E60" s="37">
        <v>1879</v>
      </c>
      <c r="F60" s="33" t="s">
        <v>168</v>
      </c>
      <c r="G60" s="7" t="s">
        <v>68</v>
      </c>
      <c r="H60" s="42"/>
      <c r="I60" s="43"/>
      <c r="J60" s="43"/>
      <c r="K60" s="44"/>
      <c r="L60" s="15">
        <f t="shared" si="6"/>
        <v>0</v>
      </c>
      <c r="M60" s="15">
        <f t="shared" si="6"/>
        <v>0</v>
      </c>
      <c r="N60" s="15">
        <f t="shared" si="6"/>
        <v>0</v>
      </c>
      <c r="O60" s="16">
        <f t="shared" si="6"/>
        <v>0</v>
      </c>
      <c r="P60" s="51">
        <f t="shared" si="7"/>
        <v>0</v>
      </c>
      <c r="Q60" s="52">
        <f t="shared" si="10"/>
        <v>0</v>
      </c>
      <c r="R60" s="52">
        <f t="shared" si="11"/>
        <v>0</v>
      </c>
      <c r="S60" s="53">
        <f t="shared" si="12"/>
        <v>0</v>
      </c>
      <c r="T60" s="10" t="b">
        <f t="shared" si="13"/>
        <v>1</v>
      </c>
      <c r="U60" s="11" t="b">
        <f t="shared" si="13"/>
        <v>1</v>
      </c>
      <c r="V60" s="11" t="b">
        <f t="shared" si="13"/>
        <v>1</v>
      </c>
      <c r="W60" s="12" t="b">
        <f t="shared" si="13"/>
        <v>1</v>
      </c>
      <c r="X60" s="62">
        <f t="shared" si="9"/>
        <v>1.636504</v>
      </c>
      <c r="Y60" s="63">
        <f t="shared" si="9"/>
        <v>1.226473</v>
      </c>
      <c r="Z60" s="63">
        <f t="shared" si="9"/>
        <v>1.02275</v>
      </c>
      <c r="AA60" s="64">
        <f t="shared" si="9"/>
        <v>0.971561</v>
      </c>
      <c r="AB60" s="6" t="s">
        <v>68</v>
      </c>
      <c r="AC60" s="71">
        <f t="shared" si="15"/>
        <v>0</v>
      </c>
      <c r="AD60" s="72">
        <f t="shared" si="14"/>
        <v>0</v>
      </c>
      <c r="AE60" s="72">
        <f t="shared" si="14"/>
        <v>0</v>
      </c>
      <c r="AF60" s="73">
        <f t="shared" si="14"/>
        <v>0</v>
      </c>
      <c r="AG60" s="17">
        <f t="shared" si="5"/>
        <v>0</v>
      </c>
      <c r="AH60" s="14">
        <v>0</v>
      </c>
      <c r="AI60" s="1"/>
      <c r="AJ60" s="1"/>
      <c r="AK60" s="1"/>
      <c r="AL60" s="1"/>
    </row>
    <row r="61" spans="1:38" ht="13.5" customHeight="1">
      <c r="A61" s="6" t="s">
        <v>69</v>
      </c>
      <c r="B61" s="37">
        <v>3205</v>
      </c>
      <c r="C61" s="37">
        <v>2403</v>
      </c>
      <c r="D61" s="37">
        <v>2006</v>
      </c>
      <c r="E61" s="37">
        <v>1903</v>
      </c>
      <c r="F61" s="33" t="s">
        <v>169</v>
      </c>
      <c r="G61" s="7" t="s">
        <v>69</v>
      </c>
      <c r="H61" s="42"/>
      <c r="I61" s="43"/>
      <c r="J61" s="43"/>
      <c r="K61" s="44"/>
      <c r="L61" s="15">
        <f t="shared" si="6"/>
        <v>0</v>
      </c>
      <c r="M61" s="15">
        <f t="shared" si="6"/>
        <v>0</v>
      </c>
      <c r="N61" s="15">
        <f t="shared" si="6"/>
        <v>0</v>
      </c>
      <c r="O61" s="16">
        <f t="shared" si="6"/>
        <v>0</v>
      </c>
      <c r="P61" s="51">
        <f t="shared" si="7"/>
        <v>0</v>
      </c>
      <c r="Q61" s="52">
        <f t="shared" si="10"/>
        <v>0</v>
      </c>
      <c r="R61" s="52">
        <f t="shared" si="11"/>
        <v>0</v>
      </c>
      <c r="S61" s="53">
        <f t="shared" si="12"/>
        <v>0</v>
      </c>
      <c r="T61" s="10" t="b">
        <f t="shared" si="13"/>
        <v>1</v>
      </c>
      <c r="U61" s="11" t="b">
        <f t="shared" si="13"/>
        <v>1</v>
      </c>
      <c r="V61" s="11" t="b">
        <f t="shared" si="13"/>
        <v>1</v>
      </c>
      <c r="W61" s="12" t="b">
        <f t="shared" si="13"/>
        <v>1</v>
      </c>
      <c r="X61" s="62">
        <f t="shared" si="9"/>
        <v>1.657187</v>
      </c>
      <c r="Y61" s="63">
        <f t="shared" si="9"/>
        <v>1.242502</v>
      </c>
      <c r="Z61" s="63">
        <f t="shared" si="9"/>
        <v>1.037228</v>
      </c>
      <c r="AA61" s="64">
        <f t="shared" si="9"/>
        <v>0.9839709999999999</v>
      </c>
      <c r="AB61" s="6" t="s">
        <v>69</v>
      </c>
      <c r="AC61" s="71">
        <f t="shared" si="15"/>
        <v>0</v>
      </c>
      <c r="AD61" s="72">
        <f t="shared" si="14"/>
        <v>0</v>
      </c>
      <c r="AE61" s="72">
        <f t="shared" si="14"/>
        <v>0</v>
      </c>
      <c r="AF61" s="73">
        <f t="shared" si="14"/>
        <v>0</v>
      </c>
      <c r="AG61" s="17">
        <f t="shared" si="5"/>
        <v>0</v>
      </c>
      <c r="AH61" s="14">
        <v>0</v>
      </c>
      <c r="AI61" s="1"/>
      <c r="AJ61" s="1"/>
      <c r="AK61" s="1"/>
      <c r="AL61" s="1"/>
    </row>
    <row r="62" spans="1:38" ht="13.5" customHeight="1">
      <c r="A62" s="6" t="s">
        <v>70</v>
      </c>
      <c r="B62" s="37">
        <v>3249</v>
      </c>
      <c r="C62" s="37">
        <v>2437</v>
      </c>
      <c r="D62" s="37">
        <v>2031</v>
      </c>
      <c r="E62" s="37">
        <v>1925</v>
      </c>
      <c r="F62" s="33" t="s">
        <v>170</v>
      </c>
      <c r="G62" s="7" t="s">
        <v>70</v>
      </c>
      <c r="H62" s="42"/>
      <c r="I62" s="43"/>
      <c r="J62" s="43"/>
      <c r="K62" s="44"/>
      <c r="L62" s="15">
        <f t="shared" si="6"/>
        <v>0</v>
      </c>
      <c r="M62" s="15">
        <f t="shared" si="6"/>
        <v>0</v>
      </c>
      <c r="N62" s="15">
        <f t="shared" si="6"/>
        <v>0</v>
      </c>
      <c r="O62" s="16">
        <f t="shared" si="6"/>
        <v>0</v>
      </c>
      <c r="P62" s="51">
        <f t="shared" si="7"/>
        <v>0</v>
      </c>
      <c r="Q62" s="52">
        <f t="shared" si="10"/>
        <v>0</v>
      </c>
      <c r="R62" s="52">
        <f t="shared" si="11"/>
        <v>0</v>
      </c>
      <c r="S62" s="53">
        <f t="shared" si="12"/>
        <v>0</v>
      </c>
      <c r="T62" s="10" t="b">
        <f t="shared" si="13"/>
        <v>1</v>
      </c>
      <c r="U62" s="11" t="b">
        <f t="shared" si="13"/>
        <v>1</v>
      </c>
      <c r="V62" s="11" t="b">
        <f t="shared" si="13"/>
        <v>1</v>
      </c>
      <c r="W62" s="12" t="b">
        <f t="shared" si="13"/>
        <v>1</v>
      </c>
      <c r="X62" s="62">
        <f t="shared" si="9"/>
        <v>1.679937</v>
      </c>
      <c r="Y62" s="63">
        <f t="shared" si="9"/>
        <v>1.260082</v>
      </c>
      <c r="Z62" s="63">
        <f t="shared" si="9"/>
        <v>1.050155</v>
      </c>
      <c r="AA62" s="64">
        <f t="shared" si="9"/>
        <v>0.995346</v>
      </c>
      <c r="AB62" s="6" t="s">
        <v>70</v>
      </c>
      <c r="AC62" s="71">
        <f t="shared" si="15"/>
        <v>0</v>
      </c>
      <c r="AD62" s="72">
        <f t="shared" si="14"/>
        <v>0</v>
      </c>
      <c r="AE62" s="72">
        <f t="shared" si="14"/>
        <v>0</v>
      </c>
      <c r="AF62" s="73">
        <f t="shared" si="14"/>
        <v>0</v>
      </c>
      <c r="AG62" s="17">
        <f t="shared" si="5"/>
        <v>0</v>
      </c>
      <c r="AH62" s="14">
        <v>0</v>
      </c>
      <c r="AI62" s="1"/>
      <c r="AJ62" s="1"/>
      <c r="AK62" s="1"/>
      <c r="AL62" s="1"/>
    </row>
    <row r="63" spans="1:38" ht="13.5" customHeight="1">
      <c r="A63" s="6" t="s">
        <v>71</v>
      </c>
      <c r="B63" s="37">
        <v>3289</v>
      </c>
      <c r="C63" s="37">
        <v>2465</v>
      </c>
      <c r="D63" s="37">
        <v>2052</v>
      </c>
      <c r="E63" s="37">
        <v>1950</v>
      </c>
      <c r="F63" s="33" t="s">
        <v>171</v>
      </c>
      <c r="G63" s="7" t="s">
        <v>71</v>
      </c>
      <c r="H63" s="42"/>
      <c r="I63" s="43"/>
      <c r="J63" s="43"/>
      <c r="K63" s="44"/>
      <c r="L63" s="15">
        <f t="shared" si="6"/>
        <v>0</v>
      </c>
      <c r="M63" s="15">
        <f t="shared" si="6"/>
        <v>0</v>
      </c>
      <c r="N63" s="15">
        <f t="shared" si="6"/>
        <v>0</v>
      </c>
      <c r="O63" s="16">
        <f t="shared" si="6"/>
        <v>0</v>
      </c>
      <c r="P63" s="51">
        <f t="shared" si="7"/>
        <v>0</v>
      </c>
      <c r="Q63" s="52">
        <f t="shared" si="10"/>
        <v>0</v>
      </c>
      <c r="R63" s="52">
        <f t="shared" si="11"/>
        <v>0</v>
      </c>
      <c r="S63" s="53">
        <f t="shared" si="12"/>
        <v>0</v>
      </c>
      <c r="T63" s="10" t="b">
        <f t="shared" si="13"/>
        <v>1</v>
      </c>
      <c r="U63" s="11" t="b">
        <f t="shared" si="13"/>
        <v>1</v>
      </c>
      <c r="V63" s="11" t="b">
        <f t="shared" si="13"/>
        <v>1</v>
      </c>
      <c r="W63" s="12" t="b">
        <f t="shared" si="13"/>
        <v>1</v>
      </c>
      <c r="X63" s="62">
        <f t="shared" si="9"/>
        <v>1.70062</v>
      </c>
      <c r="Y63" s="63">
        <f t="shared" si="9"/>
        <v>1.27456</v>
      </c>
      <c r="Z63" s="63">
        <f t="shared" si="9"/>
        <v>1.061013</v>
      </c>
      <c r="AA63" s="64">
        <f t="shared" si="9"/>
        <v>1.008273</v>
      </c>
      <c r="AB63" s="6" t="s">
        <v>71</v>
      </c>
      <c r="AC63" s="71">
        <f t="shared" si="15"/>
        <v>0</v>
      </c>
      <c r="AD63" s="72">
        <f t="shared" si="14"/>
        <v>0</v>
      </c>
      <c r="AE63" s="72">
        <f t="shared" si="14"/>
        <v>0</v>
      </c>
      <c r="AF63" s="73">
        <f t="shared" si="14"/>
        <v>0</v>
      </c>
      <c r="AG63" s="17">
        <f t="shared" si="5"/>
        <v>0</v>
      </c>
      <c r="AH63" s="14">
        <v>0</v>
      </c>
      <c r="AI63" s="1"/>
      <c r="AJ63" s="1"/>
      <c r="AK63" s="1"/>
      <c r="AL63" s="1"/>
    </row>
    <row r="64" spans="1:38" ht="13.5" customHeight="1">
      <c r="A64" s="6" t="s">
        <v>72</v>
      </c>
      <c r="B64" s="37">
        <v>3323</v>
      </c>
      <c r="C64" s="37">
        <v>2492</v>
      </c>
      <c r="D64" s="37">
        <v>2080</v>
      </c>
      <c r="E64" s="37">
        <v>1978</v>
      </c>
      <c r="F64" s="33" t="s">
        <v>172</v>
      </c>
      <c r="G64" s="7" t="s">
        <v>72</v>
      </c>
      <c r="H64" s="42"/>
      <c r="I64" s="43"/>
      <c r="J64" s="43"/>
      <c r="K64" s="44"/>
      <c r="L64" s="15">
        <f t="shared" si="6"/>
        <v>0</v>
      </c>
      <c r="M64" s="15">
        <f t="shared" si="6"/>
        <v>0</v>
      </c>
      <c r="N64" s="15">
        <f t="shared" si="6"/>
        <v>0</v>
      </c>
      <c r="O64" s="16">
        <f t="shared" si="6"/>
        <v>0</v>
      </c>
      <c r="P64" s="51">
        <f t="shared" si="7"/>
        <v>0</v>
      </c>
      <c r="Q64" s="52">
        <f t="shared" si="10"/>
        <v>0</v>
      </c>
      <c r="R64" s="52">
        <f t="shared" si="11"/>
        <v>0</v>
      </c>
      <c r="S64" s="53">
        <f t="shared" si="12"/>
        <v>0</v>
      </c>
      <c r="T64" s="10" t="b">
        <f t="shared" si="13"/>
        <v>1</v>
      </c>
      <c r="U64" s="11" t="b">
        <f t="shared" si="13"/>
        <v>1</v>
      </c>
      <c r="V64" s="11" t="b">
        <f t="shared" si="13"/>
        <v>1</v>
      </c>
      <c r="W64" s="12" t="b">
        <f t="shared" si="13"/>
        <v>1</v>
      </c>
      <c r="X64" s="62">
        <f t="shared" si="9"/>
        <v>1.7182</v>
      </c>
      <c r="Y64" s="63">
        <f t="shared" si="9"/>
        <v>1.288521</v>
      </c>
      <c r="Z64" s="63">
        <f t="shared" si="9"/>
        <v>1.075491</v>
      </c>
      <c r="AA64" s="64">
        <f t="shared" si="9"/>
        <v>1.02275</v>
      </c>
      <c r="AB64" s="6" t="s">
        <v>72</v>
      </c>
      <c r="AC64" s="71">
        <f t="shared" si="15"/>
        <v>0</v>
      </c>
      <c r="AD64" s="72">
        <f t="shared" si="14"/>
        <v>0</v>
      </c>
      <c r="AE64" s="72">
        <f t="shared" si="14"/>
        <v>0</v>
      </c>
      <c r="AF64" s="73">
        <f t="shared" si="14"/>
        <v>0</v>
      </c>
      <c r="AG64" s="17">
        <f t="shared" si="5"/>
        <v>0</v>
      </c>
      <c r="AH64" s="14">
        <v>0</v>
      </c>
      <c r="AI64" s="1"/>
      <c r="AJ64" s="1"/>
      <c r="AK64" s="1"/>
      <c r="AL64" s="1"/>
    </row>
    <row r="65" spans="1:38" ht="13.5" customHeight="1">
      <c r="A65" s="6" t="s">
        <v>73</v>
      </c>
      <c r="B65" s="37">
        <v>3364</v>
      </c>
      <c r="C65" s="37">
        <v>2523</v>
      </c>
      <c r="D65" s="37">
        <v>2099</v>
      </c>
      <c r="E65" s="37">
        <v>1996</v>
      </c>
      <c r="F65" s="33" t="s">
        <v>173</v>
      </c>
      <c r="G65" s="7" t="s">
        <v>73</v>
      </c>
      <c r="H65" s="42"/>
      <c r="I65" s="43"/>
      <c r="J65" s="43"/>
      <c r="K65" s="44"/>
      <c r="L65" s="15">
        <f t="shared" si="6"/>
        <v>0</v>
      </c>
      <c r="M65" s="15">
        <f t="shared" si="6"/>
        <v>0</v>
      </c>
      <c r="N65" s="15">
        <f t="shared" si="6"/>
        <v>0</v>
      </c>
      <c r="O65" s="16">
        <f t="shared" si="6"/>
        <v>0</v>
      </c>
      <c r="P65" s="51">
        <f t="shared" si="7"/>
        <v>0</v>
      </c>
      <c r="Q65" s="52">
        <f t="shared" si="10"/>
        <v>0</v>
      </c>
      <c r="R65" s="52">
        <f t="shared" si="11"/>
        <v>0</v>
      </c>
      <c r="S65" s="53">
        <f t="shared" si="12"/>
        <v>0</v>
      </c>
      <c r="T65" s="10" t="b">
        <f t="shared" si="13"/>
        <v>1</v>
      </c>
      <c r="U65" s="11" t="b">
        <f t="shared" si="13"/>
        <v>1</v>
      </c>
      <c r="V65" s="11" t="b">
        <f t="shared" si="13"/>
        <v>1</v>
      </c>
      <c r="W65" s="12" t="b">
        <f t="shared" si="13"/>
        <v>1</v>
      </c>
      <c r="X65" s="62">
        <f t="shared" si="9"/>
        <v>1.7393999999999998</v>
      </c>
      <c r="Y65" s="63">
        <f t="shared" si="9"/>
        <v>1.3045499999999999</v>
      </c>
      <c r="Z65" s="63">
        <f t="shared" si="9"/>
        <v>1.085315</v>
      </c>
      <c r="AA65" s="64">
        <f t="shared" si="9"/>
        <v>1.032057</v>
      </c>
      <c r="AB65" s="6" t="s">
        <v>73</v>
      </c>
      <c r="AC65" s="71">
        <f t="shared" si="15"/>
        <v>0</v>
      </c>
      <c r="AD65" s="72">
        <f t="shared" si="14"/>
        <v>0</v>
      </c>
      <c r="AE65" s="72">
        <f t="shared" si="14"/>
        <v>0</v>
      </c>
      <c r="AF65" s="73">
        <f t="shared" si="14"/>
        <v>0</v>
      </c>
      <c r="AG65" s="17">
        <f t="shared" si="5"/>
        <v>0</v>
      </c>
      <c r="AH65" s="14">
        <v>0</v>
      </c>
      <c r="AI65" s="1"/>
      <c r="AJ65" s="1"/>
      <c r="AK65" s="1"/>
      <c r="AL65" s="1"/>
    </row>
    <row r="66" spans="1:38" ht="13.5" customHeight="1">
      <c r="A66" s="6" t="s">
        <v>74</v>
      </c>
      <c r="B66" s="37">
        <v>3398</v>
      </c>
      <c r="C66" s="37">
        <v>2545</v>
      </c>
      <c r="D66" s="37">
        <v>2130</v>
      </c>
      <c r="E66" s="37">
        <v>2018</v>
      </c>
      <c r="F66" s="33" t="s">
        <v>174</v>
      </c>
      <c r="G66" s="7" t="s">
        <v>74</v>
      </c>
      <c r="H66" s="42"/>
      <c r="I66" s="43"/>
      <c r="J66" s="43"/>
      <c r="K66" s="44"/>
      <c r="L66" s="15">
        <f t="shared" si="6"/>
        <v>0</v>
      </c>
      <c r="M66" s="15">
        <f t="shared" si="6"/>
        <v>0</v>
      </c>
      <c r="N66" s="15">
        <f t="shared" si="6"/>
        <v>0</v>
      </c>
      <c r="O66" s="16">
        <f t="shared" si="6"/>
        <v>0</v>
      </c>
      <c r="P66" s="51">
        <f t="shared" si="7"/>
        <v>0</v>
      </c>
      <c r="Q66" s="52">
        <f t="shared" si="10"/>
        <v>0</v>
      </c>
      <c r="R66" s="52">
        <f t="shared" si="11"/>
        <v>0</v>
      </c>
      <c r="S66" s="53">
        <f t="shared" si="12"/>
        <v>0</v>
      </c>
      <c r="T66" s="10" t="b">
        <f t="shared" si="13"/>
        <v>1</v>
      </c>
      <c r="U66" s="11" t="b">
        <f t="shared" si="13"/>
        <v>1</v>
      </c>
      <c r="V66" s="11" t="b">
        <f t="shared" si="13"/>
        <v>1</v>
      </c>
      <c r="W66" s="12" t="b">
        <f t="shared" si="13"/>
        <v>1</v>
      </c>
      <c r="X66" s="62">
        <f t="shared" si="9"/>
        <v>1.75698</v>
      </c>
      <c r="Y66" s="63">
        <f t="shared" si="9"/>
        <v>1.315925</v>
      </c>
      <c r="Z66" s="63">
        <f t="shared" si="9"/>
        <v>1.1013439999999999</v>
      </c>
      <c r="AA66" s="64">
        <f t="shared" si="9"/>
        <v>1.043433</v>
      </c>
      <c r="AB66" s="6" t="s">
        <v>74</v>
      </c>
      <c r="AC66" s="71">
        <f t="shared" si="15"/>
        <v>0</v>
      </c>
      <c r="AD66" s="72">
        <f t="shared" si="14"/>
        <v>0</v>
      </c>
      <c r="AE66" s="72">
        <f t="shared" si="14"/>
        <v>0</v>
      </c>
      <c r="AF66" s="73">
        <f t="shared" si="14"/>
        <v>0</v>
      </c>
      <c r="AG66" s="17">
        <f t="shared" si="5"/>
        <v>0</v>
      </c>
      <c r="AH66" s="14">
        <v>0</v>
      </c>
      <c r="AI66" s="1"/>
      <c r="AJ66" s="1"/>
      <c r="AK66" s="1"/>
      <c r="AL66" s="1"/>
    </row>
    <row r="67" spans="1:38" ht="13.5" customHeight="1">
      <c r="A67" s="6" t="s">
        <v>75</v>
      </c>
      <c r="B67" s="37">
        <v>3432</v>
      </c>
      <c r="C67" s="37">
        <v>2573</v>
      </c>
      <c r="D67" s="37">
        <v>2145</v>
      </c>
      <c r="E67" s="37">
        <v>2037</v>
      </c>
      <c r="F67" s="33" t="s">
        <v>175</v>
      </c>
      <c r="G67" s="7" t="s">
        <v>75</v>
      </c>
      <c r="H67" s="42"/>
      <c r="I67" s="43"/>
      <c r="J67" s="43"/>
      <c r="K67" s="44"/>
      <c r="L67" s="15">
        <f t="shared" si="6"/>
        <v>0</v>
      </c>
      <c r="M67" s="15">
        <f t="shared" si="6"/>
        <v>0</v>
      </c>
      <c r="N67" s="15">
        <f t="shared" si="6"/>
        <v>0</v>
      </c>
      <c r="O67" s="16">
        <f t="shared" si="6"/>
        <v>0</v>
      </c>
      <c r="P67" s="51">
        <f t="shared" si="7"/>
        <v>0</v>
      </c>
      <c r="Q67" s="52">
        <f t="shared" si="10"/>
        <v>0</v>
      </c>
      <c r="R67" s="52">
        <f t="shared" si="11"/>
        <v>0</v>
      </c>
      <c r="S67" s="53">
        <f t="shared" si="12"/>
        <v>0</v>
      </c>
      <c r="T67" s="10" t="b">
        <f t="shared" si="13"/>
        <v>1</v>
      </c>
      <c r="U67" s="11" t="b">
        <f t="shared" si="13"/>
        <v>1</v>
      </c>
      <c r="V67" s="11" t="b">
        <f t="shared" si="13"/>
        <v>1</v>
      </c>
      <c r="W67" s="12" t="b">
        <f t="shared" si="13"/>
        <v>1</v>
      </c>
      <c r="X67" s="62">
        <f t="shared" si="9"/>
        <v>1.77456</v>
      </c>
      <c r="Y67" s="63">
        <f t="shared" si="9"/>
        <v>1.330403</v>
      </c>
      <c r="Z67" s="63">
        <f t="shared" si="9"/>
        <v>1.1091</v>
      </c>
      <c r="AA67" s="64">
        <f t="shared" si="9"/>
        <v>1.0532569999999999</v>
      </c>
      <c r="AB67" s="6" t="s">
        <v>75</v>
      </c>
      <c r="AC67" s="71">
        <f t="shared" si="15"/>
        <v>0</v>
      </c>
      <c r="AD67" s="72">
        <f t="shared" si="14"/>
        <v>0</v>
      </c>
      <c r="AE67" s="72">
        <f t="shared" si="14"/>
        <v>0</v>
      </c>
      <c r="AF67" s="73">
        <f t="shared" si="14"/>
        <v>0</v>
      </c>
      <c r="AG67" s="17">
        <f t="shared" si="5"/>
        <v>0</v>
      </c>
      <c r="AH67" s="14">
        <v>0</v>
      </c>
      <c r="AI67" s="1"/>
      <c r="AJ67" s="1"/>
      <c r="AK67" s="1"/>
      <c r="AL67" s="1"/>
    </row>
    <row r="68" spans="1:38" ht="13.5" customHeight="1">
      <c r="A68" s="6" t="s">
        <v>76</v>
      </c>
      <c r="B68" s="37">
        <v>3469</v>
      </c>
      <c r="C68" s="37">
        <v>2598</v>
      </c>
      <c r="D68" s="37">
        <v>2167</v>
      </c>
      <c r="E68" s="37">
        <v>2058</v>
      </c>
      <c r="F68" s="33" t="s">
        <v>176</v>
      </c>
      <c r="G68" s="7" t="s">
        <v>76</v>
      </c>
      <c r="H68" s="42"/>
      <c r="I68" s="43"/>
      <c r="J68" s="43"/>
      <c r="K68" s="44"/>
      <c r="L68" s="15">
        <f t="shared" si="6"/>
        <v>0</v>
      </c>
      <c r="M68" s="15">
        <f t="shared" si="6"/>
        <v>0</v>
      </c>
      <c r="N68" s="15">
        <f t="shared" si="6"/>
        <v>0</v>
      </c>
      <c r="O68" s="16">
        <f t="shared" si="6"/>
        <v>0</v>
      </c>
      <c r="P68" s="51">
        <f t="shared" si="7"/>
        <v>0</v>
      </c>
      <c r="Q68" s="52">
        <f t="shared" si="10"/>
        <v>0</v>
      </c>
      <c r="R68" s="52">
        <f t="shared" si="11"/>
        <v>0</v>
      </c>
      <c r="S68" s="53">
        <f t="shared" si="12"/>
        <v>0</v>
      </c>
      <c r="T68" s="10" t="b">
        <f t="shared" si="13"/>
        <v>1</v>
      </c>
      <c r="U68" s="11" t="b">
        <f t="shared" si="13"/>
        <v>1</v>
      </c>
      <c r="V68" s="11" t="b">
        <f t="shared" si="13"/>
        <v>1</v>
      </c>
      <c r="W68" s="12" t="b">
        <f t="shared" si="13"/>
        <v>1</v>
      </c>
      <c r="X68" s="62">
        <f t="shared" si="9"/>
        <v>1.793691</v>
      </c>
      <c r="Y68" s="63">
        <f t="shared" si="9"/>
        <v>1.343329</v>
      </c>
      <c r="Z68" s="63">
        <f t="shared" si="9"/>
        <v>1.1204749999999999</v>
      </c>
      <c r="AA68" s="64">
        <f t="shared" si="9"/>
        <v>1.064115</v>
      </c>
      <c r="AB68" s="6" t="s">
        <v>76</v>
      </c>
      <c r="AC68" s="71">
        <f t="shared" si="15"/>
        <v>0</v>
      </c>
      <c r="AD68" s="72">
        <f t="shared" si="14"/>
        <v>0</v>
      </c>
      <c r="AE68" s="72">
        <f t="shared" si="14"/>
        <v>0</v>
      </c>
      <c r="AF68" s="73">
        <f t="shared" si="14"/>
        <v>0</v>
      </c>
      <c r="AG68" s="17">
        <f t="shared" si="5"/>
        <v>0</v>
      </c>
      <c r="AH68" s="14">
        <v>0</v>
      </c>
      <c r="AI68" s="1"/>
      <c r="AJ68" s="1"/>
      <c r="AK68" s="1"/>
      <c r="AL68" s="1"/>
    </row>
    <row r="69" spans="1:38" ht="13.5" customHeight="1">
      <c r="A69" s="6" t="s">
        <v>77</v>
      </c>
      <c r="B69" s="37">
        <v>3503</v>
      </c>
      <c r="C69" s="37">
        <v>2629</v>
      </c>
      <c r="D69" s="37">
        <v>2192</v>
      </c>
      <c r="E69" s="37">
        <v>2080</v>
      </c>
      <c r="F69" s="33" t="s">
        <v>177</v>
      </c>
      <c r="G69" s="7" t="s">
        <v>77</v>
      </c>
      <c r="H69" s="42"/>
      <c r="I69" s="43"/>
      <c r="J69" s="43"/>
      <c r="K69" s="44"/>
      <c r="L69" s="15">
        <f t="shared" si="6"/>
        <v>0</v>
      </c>
      <c r="M69" s="15">
        <f t="shared" si="6"/>
        <v>0</v>
      </c>
      <c r="N69" s="15">
        <f t="shared" si="6"/>
        <v>0</v>
      </c>
      <c r="O69" s="16">
        <f t="shared" si="6"/>
        <v>0</v>
      </c>
      <c r="P69" s="51">
        <f t="shared" si="7"/>
        <v>0</v>
      </c>
      <c r="Q69" s="52">
        <f t="shared" si="10"/>
        <v>0</v>
      </c>
      <c r="R69" s="52">
        <f t="shared" si="11"/>
        <v>0</v>
      </c>
      <c r="S69" s="53">
        <f t="shared" si="12"/>
        <v>0</v>
      </c>
      <c r="T69" s="10" t="b">
        <f t="shared" si="13"/>
        <v>1</v>
      </c>
      <c r="U69" s="11" t="b">
        <f t="shared" si="13"/>
        <v>1</v>
      </c>
      <c r="V69" s="11" t="b">
        <f t="shared" si="13"/>
        <v>1</v>
      </c>
      <c r="W69" s="12" t="b">
        <f t="shared" si="13"/>
        <v>1</v>
      </c>
      <c r="X69" s="62">
        <f t="shared" si="9"/>
        <v>1.8112709999999999</v>
      </c>
      <c r="Y69" s="63">
        <f t="shared" si="9"/>
        <v>1.3593579999999998</v>
      </c>
      <c r="Z69" s="63">
        <f t="shared" si="9"/>
        <v>1.133402</v>
      </c>
      <c r="AA69" s="64">
        <f t="shared" si="9"/>
        <v>1.075491</v>
      </c>
      <c r="AB69" s="6" t="s">
        <v>77</v>
      </c>
      <c r="AC69" s="71">
        <f t="shared" si="15"/>
        <v>0</v>
      </c>
      <c r="AD69" s="72">
        <f t="shared" si="14"/>
        <v>0</v>
      </c>
      <c r="AE69" s="72">
        <f t="shared" si="14"/>
        <v>0</v>
      </c>
      <c r="AF69" s="73">
        <f t="shared" si="14"/>
        <v>0</v>
      </c>
      <c r="AG69" s="17">
        <f t="shared" si="5"/>
        <v>0</v>
      </c>
      <c r="AH69" s="14">
        <v>0</v>
      </c>
      <c r="AI69" s="1"/>
      <c r="AJ69" s="1"/>
      <c r="AK69" s="1"/>
      <c r="AL69" s="1"/>
    </row>
    <row r="70" spans="1:38" ht="13.5" customHeight="1">
      <c r="A70" s="6" t="s">
        <v>78</v>
      </c>
      <c r="B70" s="37">
        <v>3537</v>
      </c>
      <c r="C70" s="37">
        <v>2654</v>
      </c>
      <c r="D70" s="37">
        <v>2210</v>
      </c>
      <c r="E70" s="37">
        <v>2099</v>
      </c>
      <c r="F70" s="33" t="s">
        <v>178</v>
      </c>
      <c r="G70" s="7" t="s">
        <v>78</v>
      </c>
      <c r="H70" s="42"/>
      <c r="I70" s="43"/>
      <c r="J70" s="43"/>
      <c r="K70" s="44"/>
      <c r="L70" s="15">
        <f t="shared" si="6"/>
        <v>0</v>
      </c>
      <c r="M70" s="15">
        <f t="shared" si="6"/>
        <v>0</v>
      </c>
      <c r="N70" s="15">
        <f t="shared" si="6"/>
        <v>0</v>
      </c>
      <c r="O70" s="16">
        <f aca="true" t="shared" si="16" ref="O70:O103">TRUNC(K70)</f>
        <v>0</v>
      </c>
      <c r="P70" s="51">
        <f t="shared" si="7"/>
        <v>0</v>
      </c>
      <c r="Q70" s="52">
        <f t="shared" si="10"/>
        <v>0</v>
      </c>
      <c r="R70" s="52">
        <f t="shared" si="11"/>
        <v>0</v>
      </c>
      <c r="S70" s="53">
        <f t="shared" si="12"/>
        <v>0</v>
      </c>
      <c r="T70" s="10" t="b">
        <f aca="true" t="shared" si="17" ref="T70:W103">L70&lt;=P70</f>
        <v>1</v>
      </c>
      <c r="U70" s="11" t="b">
        <f t="shared" si="17"/>
        <v>1</v>
      </c>
      <c r="V70" s="11" t="b">
        <f t="shared" si="17"/>
        <v>1</v>
      </c>
      <c r="W70" s="12" t="b">
        <f t="shared" si="17"/>
        <v>1</v>
      </c>
      <c r="X70" s="62">
        <f t="shared" si="9"/>
        <v>1.828852</v>
      </c>
      <c r="Y70" s="63">
        <f t="shared" si="9"/>
        <v>1.372285</v>
      </c>
      <c r="Z70" s="63">
        <f t="shared" si="9"/>
        <v>1.142709</v>
      </c>
      <c r="AA70" s="64">
        <f t="shared" si="9"/>
        <v>1.085315</v>
      </c>
      <c r="AB70" s="6" t="s">
        <v>78</v>
      </c>
      <c r="AC70" s="71">
        <f t="shared" si="15"/>
        <v>0</v>
      </c>
      <c r="AD70" s="72">
        <f t="shared" si="14"/>
        <v>0</v>
      </c>
      <c r="AE70" s="72">
        <f t="shared" si="14"/>
        <v>0</v>
      </c>
      <c r="AF70" s="73">
        <f t="shared" si="14"/>
        <v>0</v>
      </c>
      <c r="AG70" s="17">
        <f aca="true" t="shared" si="18" ref="AG70:AG103">PRODUCT(AH70,1/$AH$6)</f>
        <v>0</v>
      </c>
      <c r="AH70" s="14">
        <v>0</v>
      </c>
      <c r="AI70" s="1"/>
      <c r="AJ70" s="1"/>
      <c r="AK70" s="1"/>
      <c r="AL70" s="1"/>
    </row>
    <row r="71" spans="1:38" ht="13.5" customHeight="1">
      <c r="A71" s="6" t="s">
        <v>79</v>
      </c>
      <c r="B71" s="37">
        <v>3574</v>
      </c>
      <c r="C71" s="37">
        <v>2682</v>
      </c>
      <c r="D71" s="37">
        <v>2235</v>
      </c>
      <c r="E71" s="37">
        <v>2124</v>
      </c>
      <c r="F71" s="33" t="s">
        <v>179</v>
      </c>
      <c r="G71" s="7" t="s">
        <v>79</v>
      </c>
      <c r="H71" s="42"/>
      <c r="I71" s="43"/>
      <c r="J71" s="43"/>
      <c r="K71" s="44"/>
      <c r="L71" s="15">
        <f aca="true" t="shared" si="19" ref="L71:N103">TRUNC(H71)</f>
        <v>0</v>
      </c>
      <c r="M71" s="15">
        <f t="shared" si="19"/>
        <v>0</v>
      </c>
      <c r="N71" s="15">
        <f t="shared" si="19"/>
        <v>0</v>
      </c>
      <c r="O71" s="16">
        <f t="shared" si="16"/>
        <v>0</v>
      </c>
      <c r="P71" s="51">
        <f aca="true" t="shared" si="20" ref="P71:P103">TRUNC(($L$34+0.1)*X71)</f>
        <v>0</v>
      </c>
      <c r="Q71" s="52">
        <f t="shared" si="10"/>
        <v>0</v>
      </c>
      <c r="R71" s="52">
        <f t="shared" si="11"/>
        <v>0</v>
      </c>
      <c r="S71" s="53">
        <f t="shared" si="12"/>
        <v>0</v>
      </c>
      <c r="T71" s="10" t="b">
        <f t="shared" si="17"/>
        <v>1</v>
      </c>
      <c r="U71" s="11" t="b">
        <f t="shared" si="17"/>
        <v>1</v>
      </c>
      <c r="V71" s="11" t="b">
        <f t="shared" si="17"/>
        <v>1</v>
      </c>
      <c r="W71" s="12" t="b">
        <f t="shared" si="17"/>
        <v>1</v>
      </c>
      <c r="X71" s="62">
        <f t="shared" si="9"/>
        <v>1.847983</v>
      </c>
      <c r="Y71" s="63">
        <f t="shared" si="9"/>
        <v>1.386763</v>
      </c>
      <c r="Z71" s="63">
        <f t="shared" si="9"/>
        <v>1.155635</v>
      </c>
      <c r="AA71" s="64">
        <f t="shared" si="9"/>
        <v>1.098241</v>
      </c>
      <c r="AB71" s="6" t="s">
        <v>79</v>
      </c>
      <c r="AC71" s="71">
        <f t="shared" si="15"/>
        <v>0</v>
      </c>
      <c r="AD71" s="72">
        <f t="shared" si="15"/>
        <v>0</v>
      </c>
      <c r="AE71" s="72">
        <f t="shared" si="15"/>
        <v>0</v>
      </c>
      <c r="AF71" s="73">
        <f t="shared" si="15"/>
        <v>0</v>
      </c>
      <c r="AG71" s="17">
        <f t="shared" si="18"/>
        <v>0</v>
      </c>
      <c r="AH71" s="14">
        <v>0</v>
      </c>
      <c r="AI71" s="1"/>
      <c r="AJ71" s="1"/>
      <c r="AK71" s="1"/>
      <c r="AL71" s="1"/>
    </row>
    <row r="72" spans="1:38" ht="13.5" customHeight="1">
      <c r="A72" s="6" t="s">
        <v>80</v>
      </c>
      <c r="B72" s="37">
        <v>3608</v>
      </c>
      <c r="C72" s="37">
        <v>2703</v>
      </c>
      <c r="D72" s="37">
        <v>2254</v>
      </c>
      <c r="E72" s="37">
        <v>2145</v>
      </c>
      <c r="F72" s="33" t="s">
        <v>180</v>
      </c>
      <c r="G72" s="7" t="s">
        <v>80</v>
      </c>
      <c r="H72" s="42"/>
      <c r="I72" s="43"/>
      <c r="J72" s="43"/>
      <c r="K72" s="44"/>
      <c r="L72" s="15">
        <f t="shared" si="19"/>
        <v>0</v>
      </c>
      <c r="M72" s="15">
        <f t="shared" si="19"/>
        <v>0</v>
      </c>
      <c r="N72" s="15">
        <f t="shared" si="19"/>
        <v>0</v>
      </c>
      <c r="O72" s="16">
        <f t="shared" si="16"/>
        <v>0</v>
      </c>
      <c r="P72" s="51">
        <f t="shared" si="20"/>
        <v>0</v>
      </c>
      <c r="Q72" s="52">
        <f t="shared" si="10"/>
        <v>0</v>
      </c>
      <c r="R72" s="52">
        <f t="shared" si="11"/>
        <v>0</v>
      </c>
      <c r="S72" s="53">
        <f t="shared" si="12"/>
        <v>0</v>
      </c>
      <c r="T72" s="10" t="b">
        <f t="shared" si="17"/>
        <v>1</v>
      </c>
      <c r="U72" s="11" t="b">
        <f t="shared" si="17"/>
        <v>1</v>
      </c>
      <c r="V72" s="11" t="b">
        <f t="shared" si="17"/>
        <v>1</v>
      </c>
      <c r="W72" s="12" t="b">
        <f t="shared" si="17"/>
        <v>1</v>
      </c>
      <c r="X72" s="62">
        <f t="shared" si="9"/>
        <v>1.8655629999999999</v>
      </c>
      <c r="Y72" s="63">
        <f t="shared" si="9"/>
        <v>1.397621</v>
      </c>
      <c r="Z72" s="63">
        <f t="shared" si="9"/>
        <v>1.16546</v>
      </c>
      <c r="AA72" s="64">
        <f t="shared" si="9"/>
        <v>1.1091</v>
      </c>
      <c r="AB72" s="6" t="s">
        <v>80</v>
      </c>
      <c r="AC72" s="71">
        <f t="shared" si="15"/>
        <v>0</v>
      </c>
      <c r="AD72" s="72">
        <f t="shared" si="15"/>
        <v>0</v>
      </c>
      <c r="AE72" s="72">
        <f t="shared" si="15"/>
        <v>0</v>
      </c>
      <c r="AF72" s="73">
        <f t="shared" si="15"/>
        <v>0</v>
      </c>
      <c r="AG72" s="17">
        <f t="shared" si="18"/>
        <v>0</v>
      </c>
      <c r="AH72" s="14">
        <v>0</v>
      </c>
      <c r="AI72" s="1"/>
      <c r="AJ72" s="1"/>
      <c r="AK72" s="1"/>
      <c r="AL72" s="1"/>
    </row>
    <row r="73" spans="1:38" ht="13.5" customHeight="1">
      <c r="A73" s="6" t="s">
        <v>81</v>
      </c>
      <c r="B73" s="37">
        <v>3643</v>
      </c>
      <c r="C73" s="37">
        <v>2734</v>
      </c>
      <c r="D73" s="37">
        <v>2279</v>
      </c>
      <c r="E73" s="37">
        <v>2164</v>
      </c>
      <c r="F73" s="33" t="s">
        <v>181</v>
      </c>
      <c r="G73" s="7" t="s">
        <v>81</v>
      </c>
      <c r="H73" s="42"/>
      <c r="I73" s="43"/>
      <c r="J73" s="43"/>
      <c r="K73" s="44"/>
      <c r="L73" s="15">
        <f t="shared" si="19"/>
        <v>0</v>
      </c>
      <c r="M73" s="15">
        <f t="shared" si="19"/>
        <v>0</v>
      </c>
      <c r="N73" s="15">
        <f t="shared" si="19"/>
        <v>0</v>
      </c>
      <c r="O73" s="16">
        <f t="shared" si="16"/>
        <v>0</v>
      </c>
      <c r="P73" s="51">
        <f t="shared" si="20"/>
        <v>0</v>
      </c>
      <c r="Q73" s="52">
        <f t="shared" si="10"/>
        <v>0</v>
      </c>
      <c r="R73" s="52">
        <f t="shared" si="11"/>
        <v>0</v>
      </c>
      <c r="S73" s="53">
        <f t="shared" si="12"/>
        <v>0</v>
      </c>
      <c r="T73" s="10" t="b">
        <f t="shared" si="17"/>
        <v>1</v>
      </c>
      <c r="U73" s="11" t="b">
        <f t="shared" si="17"/>
        <v>1</v>
      </c>
      <c r="V73" s="11" t="b">
        <f t="shared" si="17"/>
        <v>1</v>
      </c>
      <c r="W73" s="12" t="b">
        <f t="shared" si="17"/>
        <v>1</v>
      </c>
      <c r="X73" s="62">
        <f t="shared" si="9"/>
        <v>1.88366</v>
      </c>
      <c r="Y73" s="63">
        <f t="shared" si="9"/>
        <v>1.4136499999999999</v>
      </c>
      <c r="Z73" s="63">
        <f t="shared" si="9"/>
        <v>1.178386</v>
      </c>
      <c r="AA73" s="64">
        <f t="shared" si="9"/>
        <v>1.118924</v>
      </c>
      <c r="AB73" s="6" t="s">
        <v>81</v>
      </c>
      <c r="AC73" s="71">
        <f t="shared" si="15"/>
        <v>0</v>
      </c>
      <c r="AD73" s="72">
        <f t="shared" si="15"/>
        <v>0</v>
      </c>
      <c r="AE73" s="72">
        <f t="shared" si="15"/>
        <v>0</v>
      </c>
      <c r="AF73" s="73">
        <f t="shared" si="15"/>
        <v>0</v>
      </c>
      <c r="AG73" s="17">
        <f t="shared" si="18"/>
        <v>0</v>
      </c>
      <c r="AH73" s="14">
        <v>0</v>
      </c>
      <c r="AI73" s="1"/>
      <c r="AJ73" s="1"/>
      <c r="AK73" s="1"/>
      <c r="AL73" s="1"/>
    </row>
    <row r="74" spans="1:38" ht="13.5" customHeight="1">
      <c r="A74" s="6" t="s">
        <v>82</v>
      </c>
      <c r="B74" s="37">
        <v>3683</v>
      </c>
      <c r="C74" s="37">
        <v>2762</v>
      </c>
      <c r="D74" s="37">
        <v>2300</v>
      </c>
      <c r="E74" s="37">
        <v>2186</v>
      </c>
      <c r="F74" s="33" t="s">
        <v>182</v>
      </c>
      <c r="G74" s="7" t="s">
        <v>82</v>
      </c>
      <c r="H74" s="42"/>
      <c r="I74" s="43"/>
      <c r="J74" s="43"/>
      <c r="K74" s="44"/>
      <c r="L74" s="15">
        <f t="shared" si="19"/>
        <v>0</v>
      </c>
      <c r="M74" s="15">
        <f t="shared" si="19"/>
        <v>0</v>
      </c>
      <c r="N74" s="15">
        <f t="shared" si="19"/>
        <v>0</v>
      </c>
      <c r="O74" s="16">
        <f t="shared" si="16"/>
        <v>0</v>
      </c>
      <c r="P74" s="51">
        <f t="shared" si="20"/>
        <v>0</v>
      </c>
      <c r="Q74" s="52">
        <f t="shared" si="10"/>
        <v>0</v>
      </c>
      <c r="R74" s="52">
        <f t="shared" si="11"/>
        <v>0</v>
      </c>
      <c r="S74" s="53">
        <f t="shared" si="12"/>
        <v>0</v>
      </c>
      <c r="T74" s="10" t="b">
        <f t="shared" si="17"/>
        <v>1</v>
      </c>
      <c r="U74" s="11" t="b">
        <f t="shared" si="17"/>
        <v>1</v>
      </c>
      <c r="V74" s="11" t="b">
        <f t="shared" si="17"/>
        <v>1</v>
      </c>
      <c r="W74" s="12" t="b">
        <f t="shared" si="17"/>
        <v>1</v>
      </c>
      <c r="X74" s="62">
        <f t="shared" si="9"/>
        <v>1.904343</v>
      </c>
      <c r="Y74" s="63">
        <f t="shared" si="9"/>
        <v>1.4281279999999998</v>
      </c>
      <c r="Z74" s="63">
        <f t="shared" si="9"/>
        <v>1.1892449999999999</v>
      </c>
      <c r="AA74" s="64">
        <f t="shared" si="9"/>
        <v>1.130299</v>
      </c>
      <c r="AB74" s="6" t="s">
        <v>82</v>
      </c>
      <c r="AC74" s="71">
        <f t="shared" si="15"/>
        <v>0</v>
      </c>
      <c r="AD74" s="72">
        <f t="shared" si="15"/>
        <v>0</v>
      </c>
      <c r="AE74" s="72">
        <f t="shared" si="15"/>
        <v>0</v>
      </c>
      <c r="AF74" s="73">
        <f t="shared" si="15"/>
        <v>0</v>
      </c>
      <c r="AG74" s="17">
        <f t="shared" si="18"/>
        <v>0</v>
      </c>
      <c r="AH74" s="14">
        <v>0</v>
      </c>
      <c r="AI74" s="1"/>
      <c r="AJ74" s="1"/>
      <c r="AK74" s="1"/>
      <c r="AL74" s="1"/>
    </row>
    <row r="75" spans="1:38" ht="13.5" customHeight="1">
      <c r="A75" s="6" t="s">
        <v>83</v>
      </c>
      <c r="B75" s="37">
        <v>3723</v>
      </c>
      <c r="C75" s="37">
        <v>2790</v>
      </c>
      <c r="D75" s="37">
        <v>2328</v>
      </c>
      <c r="E75" s="37">
        <v>2210</v>
      </c>
      <c r="F75" s="33" t="s">
        <v>183</v>
      </c>
      <c r="G75" s="7" t="s">
        <v>83</v>
      </c>
      <c r="H75" s="42"/>
      <c r="I75" s="43"/>
      <c r="J75" s="43"/>
      <c r="K75" s="44"/>
      <c r="L75" s="15">
        <f t="shared" si="19"/>
        <v>0</v>
      </c>
      <c r="M75" s="15">
        <f t="shared" si="19"/>
        <v>0</v>
      </c>
      <c r="N75" s="15">
        <f t="shared" si="19"/>
        <v>0</v>
      </c>
      <c r="O75" s="16">
        <f t="shared" si="16"/>
        <v>0</v>
      </c>
      <c r="P75" s="51">
        <f t="shared" si="20"/>
        <v>0</v>
      </c>
      <c r="Q75" s="52">
        <f t="shared" si="10"/>
        <v>0</v>
      </c>
      <c r="R75" s="52">
        <f t="shared" si="11"/>
        <v>0</v>
      </c>
      <c r="S75" s="53">
        <f t="shared" si="12"/>
        <v>0</v>
      </c>
      <c r="T75" s="10" t="b">
        <f t="shared" si="17"/>
        <v>1</v>
      </c>
      <c r="U75" s="11" t="b">
        <f t="shared" si="17"/>
        <v>1</v>
      </c>
      <c r="V75" s="11" t="b">
        <f t="shared" si="17"/>
        <v>1</v>
      </c>
      <c r="W75" s="12" t="b">
        <f t="shared" si="17"/>
        <v>1</v>
      </c>
      <c r="X75" s="62">
        <f t="shared" si="9"/>
        <v>1.925025</v>
      </c>
      <c r="Y75" s="63">
        <f t="shared" si="9"/>
        <v>1.442605</v>
      </c>
      <c r="Z75" s="63">
        <f t="shared" si="9"/>
        <v>1.203722</v>
      </c>
      <c r="AA75" s="64">
        <f t="shared" si="9"/>
        <v>1.142709</v>
      </c>
      <c r="AB75" s="6" t="s">
        <v>83</v>
      </c>
      <c r="AC75" s="71">
        <f t="shared" si="15"/>
        <v>0</v>
      </c>
      <c r="AD75" s="72">
        <f t="shared" si="15"/>
        <v>0</v>
      </c>
      <c r="AE75" s="72">
        <f t="shared" si="15"/>
        <v>0</v>
      </c>
      <c r="AF75" s="73">
        <f t="shared" si="15"/>
        <v>0</v>
      </c>
      <c r="AG75" s="17">
        <f t="shared" si="18"/>
        <v>0</v>
      </c>
      <c r="AH75" s="14">
        <v>0</v>
      </c>
      <c r="AI75" s="1"/>
      <c r="AJ75" s="1"/>
      <c r="AK75" s="1"/>
      <c r="AL75" s="1"/>
    </row>
    <row r="76" spans="1:38" ht="13.5" customHeight="1">
      <c r="A76" s="6" t="s">
        <v>84</v>
      </c>
      <c r="B76" s="37">
        <v>3763</v>
      </c>
      <c r="C76" s="37">
        <v>2824</v>
      </c>
      <c r="D76" s="37">
        <v>2353</v>
      </c>
      <c r="E76" s="37">
        <v>2235</v>
      </c>
      <c r="F76" s="33" t="s">
        <v>184</v>
      </c>
      <c r="G76" s="7" t="s">
        <v>84</v>
      </c>
      <c r="H76" s="42"/>
      <c r="I76" s="43"/>
      <c r="J76" s="43"/>
      <c r="K76" s="44"/>
      <c r="L76" s="15">
        <f t="shared" si="19"/>
        <v>0</v>
      </c>
      <c r="M76" s="15">
        <f t="shared" si="19"/>
        <v>0</v>
      </c>
      <c r="N76" s="15">
        <f t="shared" si="19"/>
        <v>0</v>
      </c>
      <c r="O76" s="16">
        <f t="shared" si="16"/>
        <v>0</v>
      </c>
      <c r="P76" s="51">
        <f t="shared" si="20"/>
        <v>0</v>
      </c>
      <c r="Q76" s="52">
        <f t="shared" si="10"/>
        <v>0</v>
      </c>
      <c r="R76" s="52">
        <f t="shared" si="11"/>
        <v>0</v>
      </c>
      <c r="S76" s="53">
        <f t="shared" si="12"/>
        <v>0</v>
      </c>
      <c r="T76" s="10" t="b">
        <f t="shared" si="17"/>
        <v>1</v>
      </c>
      <c r="U76" s="11" t="b">
        <f t="shared" si="17"/>
        <v>1</v>
      </c>
      <c r="V76" s="11" t="b">
        <f t="shared" si="17"/>
        <v>1</v>
      </c>
      <c r="W76" s="12" t="b">
        <f t="shared" si="17"/>
        <v>1</v>
      </c>
      <c r="X76" s="62">
        <f aca="true" t="shared" si="21" ref="X76:AA103">(TRUNC(1000000*PRODUCT(B76,1/$B$34)))*(1/1000000)</f>
        <v>1.945708</v>
      </c>
      <c r="Y76" s="63">
        <f t="shared" si="21"/>
        <v>1.460186</v>
      </c>
      <c r="Z76" s="63">
        <f t="shared" si="21"/>
        <v>1.2166489999999999</v>
      </c>
      <c r="AA76" s="64">
        <f t="shared" si="21"/>
        <v>1.155635</v>
      </c>
      <c r="AB76" s="6" t="s">
        <v>84</v>
      </c>
      <c r="AC76" s="71">
        <f t="shared" si="15"/>
        <v>0</v>
      </c>
      <c r="AD76" s="72">
        <f t="shared" si="15"/>
        <v>0</v>
      </c>
      <c r="AE76" s="72">
        <f t="shared" si="15"/>
        <v>0</v>
      </c>
      <c r="AF76" s="73">
        <f t="shared" si="15"/>
        <v>0</v>
      </c>
      <c r="AG76" s="17">
        <f t="shared" si="18"/>
        <v>0</v>
      </c>
      <c r="AH76" s="14">
        <v>0</v>
      </c>
      <c r="AI76" s="1"/>
      <c r="AJ76" s="1"/>
      <c r="AK76" s="1"/>
      <c r="AL76" s="1"/>
    </row>
    <row r="77" spans="1:38" ht="13.5" customHeight="1">
      <c r="A77" s="6" t="s">
        <v>85</v>
      </c>
      <c r="B77" s="37">
        <v>3807</v>
      </c>
      <c r="C77" s="37">
        <v>2855</v>
      </c>
      <c r="D77" s="37">
        <v>2378</v>
      </c>
      <c r="E77" s="37">
        <v>2257</v>
      </c>
      <c r="F77" s="33" t="s">
        <v>185</v>
      </c>
      <c r="G77" s="7" t="s">
        <v>85</v>
      </c>
      <c r="H77" s="42"/>
      <c r="I77" s="43"/>
      <c r="J77" s="43"/>
      <c r="K77" s="44"/>
      <c r="L77" s="15">
        <f t="shared" si="19"/>
        <v>0</v>
      </c>
      <c r="M77" s="15">
        <f t="shared" si="19"/>
        <v>0</v>
      </c>
      <c r="N77" s="15">
        <f t="shared" si="19"/>
        <v>0</v>
      </c>
      <c r="O77" s="16">
        <f t="shared" si="16"/>
        <v>0</v>
      </c>
      <c r="P77" s="51">
        <f t="shared" si="20"/>
        <v>0</v>
      </c>
      <c r="Q77" s="52">
        <f t="shared" si="10"/>
        <v>0</v>
      </c>
      <c r="R77" s="52">
        <f t="shared" si="11"/>
        <v>0</v>
      </c>
      <c r="S77" s="53">
        <f t="shared" si="12"/>
        <v>0</v>
      </c>
      <c r="T77" s="10" t="b">
        <f t="shared" si="17"/>
        <v>1</v>
      </c>
      <c r="U77" s="11" t="b">
        <f t="shared" si="17"/>
        <v>1</v>
      </c>
      <c r="V77" s="11" t="b">
        <f t="shared" si="17"/>
        <v>1</v>
      </c>
      <c r="W77" s="12" t="b">
        <f t="shared" si="17"/>
        <v>1</v>
      </c>
      <c r="X77" s="62">
        <f t="shared" si="21"/>
        <v>1.968459</v>
      </c>
      <c r="Y77" s="63">
        <f t="shared" si="21"/>
        <v>1.4762149999999998</v>
      </c>
      <c r="Z77" s="63">
        <f t="shared" si="21"/>
        <v>1.229576</v>
      </c>
      <c r="AA77" s="64">
        <f t="shared" si="21"/>
        <v>1.167011</v>
      </c>
      <c r="AB77" s="6" t="s">
        <v>85</v>
      </c>
      <c r="AC77" s="71">
        <f t="shared" si="15"/>
        <v>0</v>
      </c>
      <c r="AD77" s="72">
        <f t="shared" si="15"/>
        <v>0</v>
      </c>
      <c r="AE77" s="72">
        <f t="shared" si="15"/>
        <v>0</v>
      </c>
      <c r="AF77" s="73">
        <f t="shared" si="15"/>
        <v>0</v>
      </c>
      <c r="AG77" s="17">
        <f t="shared" si="18"/>
        <v>0</v>
      </c>
      <c r="AH77" s="14">
        <v>0</v>
      </c>
      <c r="AI77" s="1"/>
      <c r="AJ77" s="1"/>
      <c r="AK77" s="1"/>
      <c r="AL77" s="1"/>
    </row>
    <row r="78" spans="1:38" ht="13.5" customHeight="1">
      <c r="A78" s="6" t="s">
        <v>86</v>
      </c>
      <c r="B78" s="37">
        <v>3844</v>
      </c>
      <c r="C78" s="37">
        <v>2886</v>
      </c>
      <c r="D78" s="37">
        <v>2403</v>
      </c>
      <c r="E78" s="37">
        <v>2282</v>
      </c>
      <c r="F78" s="33" t="s">
        <v>186</v>
      </c>
      <c r="G78" s="7" t="s">
        <v>86</v>
      </c>
      <c r="H78" s="42"/>
      <c r="I78" s="43"/>
      <c r="J78" s="43"/>
      <c r="K78" s="44"/>
      <c r="L78" s="15">
        <f t="shared" si="19"/>
        <v>0</v>
      </c>
      <c r="M78" s="15">
        <f t="shared" si="19"/>
        <v>0</v>
      </c>
      <c r="N78" s="15">
        <f t="shared" si="19"/>
        <v>0</v>
      </c>
      <c r="O78" s="16">
        <f t="shared" si="16"/>
        <v>0</v>
      </c>
      <c r="P78" s="51">
        <f t="shared" si="20"/>
        <v>0</v>
      </c>
      <c r="Q78" s="52">
        <f t="shared" si="10"/>
        <v>0</v>
      </c>
      <c r="R78" s="52">
        <f t="shared" si="11"/>
        <v>0</v>
      </c>
      <c r="S78" s="53">
        <f t="shared" si="12"/>
        <v>0</v>
      </c>
      <c r="T78" s="10" t="b">
        <f t="shared" si="17"/>
        <v>1</v>
      </c>
      <c r="U78" s="11" t="b">
        <f t="shared" si="17"/>
        <v>1</v>
      </c>
      <c r="V78" s="11" t="b">
        <f t="shared" si="17"/>
        <v>1</v>
      </c>
      <c r="W78" s="12" t="b">
        <f t="shared" si="17"/>
        <v>1</v>
      </c>
      <c r="X78" s="62">
        <f t="shared" si="21"/>
        <v>1.98759</v>
      </c>
      <c r="Y78" s="63">
        <f t="shared" si="21"/>
        <v>1.492244</v>
      </c>
      <c r="Z78" s="63">
        <f t="shared" si="21"/>
        <v>1.242502</v>
      </c>
      <c r="AA78" s="64">
        <f t="shared" si="21"/>
        <v>1.179937</v>
      </c>
      <c r="AB78" s="6" t="s">
        <v>86</v>
      </c>
      <c r="AC78" s="71">
        <f t="shared" si="15"/>
        <v>0</v>
      </c>
      <c r="AD78" s="72">
        <f t="shared" si="15"/>
        <v>0</v>
      </c>
      <c r="AE78" s="72">
        <f t="shared" si="15"/>
        <v>0</v>
      </c>
      <c r="AF78" s="73">
        <f t="shared" si="15"/>
        <v>0</v>
      </c>
      <c r="AG78" s="17">
        <f t="shared" si="18"/>
        <v>0</v>
      </c>
      <c r="AH78" s="14">
        <v>0</v>
      </c>
      <c r="AI78" s="1"/>
      <c r="AJ78" s="1"/>
      <c r="AK78" s="1"/>
      <c r="AL78" s="1"/>
    </row>
    <row r="79" spans="1:38" ht="13.5" customHeight="1">
      <c r="A79" s="6" t="s">
        <v>87</v>
      </c>
      <c r="B79" s="37">
        <v>3887</v>
      </c>
      <c r="C79" s="37">
        <v>2914</v>
      </c>
      <c r="D79" s="37">
        <v>2430</v>
      </c>
      <c r="E79" s="37">
        <v>2310</v>
      </c>
      <c r="F79" s="33" t="s">
        <v>187</v>
      </c>
      <c r="G79" s="7" t="s">
        <v>87</v>
      </c>
      <c r="H79" s="42"/>
      <c r="I79" s="43"/>
      <c r="J79" s="43"/>
      <c r="K79" s="44"/>
      <c r="L79" s="15">
        <f t="shared" si="19"/>
        <v>0</v>
      </c>
      <c r="M79" s="15">
        <f t="shared" si="19"/>
        <v>0</v>
      </c>
      <c r="N79" s="15">
        <f t="shared" si="19"/>
        <v>0</v>
      </c>
      <c r="O79" s="16">
        <f t="shared" si="16"/>
        <v>0</v>
      </c>
      <c r="P79" s="51">
        <f t="shared" si="20"/>
        <v>0</v>
      </c>
      <c r="Q79" s="52">
        <f t="shared" si="10"/>
        <v>0</v>
      </c>
      <c r="R79" s="52">
        <f t="shared" si="11"/>
        <v>0</v>
      </c>
      <c r="S79" s="53">
        <f t="shared" si="12"/>
        <v>0</v>
      </c>
      <c r="T79" s="10" t="b">
        <f t="shared" si="17"/>
        <v>1</v>
      </c>
      <c r="U79" s="11" t="b">
        <f t="shared" si="17"/>
        <v>1</v>
      </c>
      <c r="V79" s="11" t="b">
        <f t="shared" si="17"/>
        <v>1</v>
      </c>
      <c r="W79" s="12" t="b">
        <f t="shared" si="17"/>
        <v>1</v>
      </c>
      <c r="X79" s="62">
        <f t="shared" si="21"/>
        <v>2.009824</v>
      </c>
      <c r="Y79" s="63">
        <f t="shared" si="21"/>
        <v>1.506721</v>
      </c>
      <c r="Z79" s="63">
        <f t="shared" si="21"/>
        <v>1.2564629999999999</v>
      </c>
      <c r="AA79" s="64">
        <f t="shared" si="21"/>
        <v>1.194415</v>
      </c>
      <c r="AB79" s="6" t="s">
        <v>87</v>
      </c>
      <c r="AC79" s="71">
        <f t="shared" si="15"/>
        <v>0</v>
      </c>
      <c r="AD79" s="72">
        <f t="shared" si="15"/>
        <v>0</v>
      </c>
      <c r="AE79" s="72">
        <f t="shared" si="15"/>
        <v>0</v>
      </c>
      <c r="AF79" s="73">
        <f t="shared" si="15"/>
        <v>0</v>
      </c>
      <c r="AG79" s="17">
        <f t="shared" si="18"/>
        <v>0</v>
      </c>
      <c r="AH79" s="14">
        <v>0</v>
      </c>
      <c r="AI79" s="1"/>
      <c r="AJ79" s="1"/>
      <c r="AK79" s="1"/>
      <c r="AL79" s="1"/>
    </row>
    <row r="80" spans="1:38" ht="13.5" customHeight="1">
      <c r="A80" s="6" t="s">
        <v>88</v>
      </c>
      <c r="B80" s="37">
        <v>3928</v>
      </c>
      <c r="C80" s="37">
        <v>2948</v>
      </c>
      <c r="D80" s="37">
        <v>2455</v>
      </c>
      <c r="E80" s="37">
        <v>2334</v>
      </c>
      <c r="F80" s="33" t="s">
        <v>188</v>
      </c>
      <c r="G80" s="7" t="s">
        <v>88</v>
      </c>
      <c r="H80" s="42"/>
      <c r="I80" s="43"/>
      <c r="J80" s="43"/>
      <c r="K80" s="44"/>
      <c r="L80" s="15">
        <f t="shared" si="19"/>
        <v>0</v>
      </c>
      <c r="M80" s="15">
        <f t="shared" si="19"/>
        <v>0</v>
      </c>
      <c r="N80" s="15">
        <f t="shared" si="19"/>
        <v>0</v>
      </c>
      <c r="O80" s="16">
        <f t="shared" si="16"/>
        <v>0</v>
      </c>
      <c r="P80" s="51">
        <f t="shared" si="20"/>
        <v>0</v>
      </c>
      <c r="Q80" s="52">
        <f t="shared" si="10"/>
        <v>0</v>
      </c>
      <c r="R80" s="52">
        <f t="shared" si="11"/>
        <v>0</v>
      </c>
      <c r="S80" s="53">
        <f t="shared" si="12"/>
        <v>0</v>
      </c>
      <c r="T80" s="10" t="b">
        <f t="shared" si="17"/>
        <v>1</v>
      </c>
      <c r="U80" s="11" t="b">
        <f t="shared" si="17"/>
        <v>1</v>
      </c>
      <c r="V80" s="11" t="b">
        <f t="shared" si="17"/>
        <v>1</v>
      </c>
      <c r="W80" s="12" t="b">
        <f t="shared" si="17"/>
        <v>1</v>
      </c>
      <c r="X80" s="62">
        <f t="shared" si="21"/>
        <v>2.031023</v>
      </c>
      <c r="Y80" s="63">
        <f t="shared" si="21"/>
        <v>1.524301</v>
      </c>
      <c r="Z80" s="63">
        <f t="shared" si="21"/>
        <v>1.2693889999999999</v>
      </c>
      <c r="AA80" s="64">
        <f t="shared" si="21"/>
        <v>1.206825</v>
      </c>
      <c r="AB80" s="6" t="s">
        <v>88</v>
      </c>
      <c r="AC80" s="71">
        <f t="shared" si="15"/>
        <v>0</v>
      </c>
      <c r="AD80" s="72">
        <f t="shared" si="15"/>
        <v>0</v>
      </c>
      <c r="AE80" s="72">
        <f t="shared" si="15"/>
        <v>0</v>
      </c>
      <c r="AF80" s="73">
        <f t="shared" si="15"/>
        <v>0</v>
      </c>
      <c r="AG80" s="17">
        <f t="shared" si="18"/>
        <v>0</v>
      </c>
      <c r="AH80" s="14">
        <v>0</v>
      </c>
      <c r="AI80" s="1"/>
      <c r="AJ80" s="1"/>
      <c r="AK80" s="1"/>
      <c r="AL80" s="1"/>
    </row>
    <row r="81" spans="1:38" ht="13.5" customHeight="1">
      <c r="A81" s="6" t="s">
        <v>89</v>
      </c>
      <c r="B81" s="37">
        <v>3968</v>
      </c>
      <c r="C81" s="37">
        <v>2976</v>
      </c>
      <c r="D81" s="37">
        <v>2480</v>
      </c>
      <c r="E81" s="37">
        <v>2356</v>
      </c>
      <c r="F81" s="33" t="s">
        <v>189</v>
      </c>
      <c r="G81" s="7" t="s">
        <v>89</v>
      </c>
      <c r="H81" s="42"/>
      <c r="I81" s="43"/>
      <c r="J81" s="43"/>
      <c r="K81" s="44"/>
      <c r="L81" s="15">
        <f t="shared" si="19"/>
        <v>0</v>
      </c>
      <c r="M81" s="15">
        <f t="shared" si="19"/>
        <v>0</v>
      </c>
      <c r="N81" s="15">
        <f t="shared" si="19"/>
        <v>0</v>
      </c>
      <c r="O81" s="16">
        <f t="shared" si="16"/>
        <v>0</v>
      </c>
      <c r="P81" s="51">
        <f t="shared" si="20"/>
        <v>0</v>
      </c>
      <c r="Q81" s="52">
        <f t="shared" si="10"/>
        <v>0</v>
      </c>
      <c r="R81" s="52">
        <f t="shared" si="11"/>
        <v>0</v>
      </c>
      <c r="S81" s="53">
        <f t="shared" si="12"/>
        <v>0</v>
      </c>
      <c r="T81" s="10" t="b">
        <f t="shared" si="17"/>
        <v>1</v>
      </c>
      <c r="U81" s="11" t="b">
        <f t="shared" si="17"/>
        <v>1</v>
      </c>
      <c r="V81" s="11" t="b">
        <f t="shared" si="17"/>
        <v>1</v>
      </c>
      <c r="W81" s="12" t="b">
        <f t="shared" si="17"/>
        <v>1</v>
      </c>
      <c r="X81" s="62">
        <f t="shared" si="21"/>
        <v>2.051706</v>
      </c>
      <c r="Y81" s="63">
        <f t="shared" si="21"/>
        <v>1.538779</v>
      </c>
      <c r="Z81" s="63">
        <f t="shared" si="21"/>
        <v>1.282316</v>
      </c>
      <c r="AA81" s="64">
        <f t="shared" si="21"/>
        <v>1.2182</v>
      </c>
      <c r="AB81" s="6" t="s">
        <v>89</v>
      </c>
      <c r="AC81" s="71">
        <f t="shared" si="15"/>
        <v>0</v>
      </c>
      <c r="AD81" s="72">
        <f t="shared" si="15"/>
        <v>0</v>
      </c>
      <c r="AE81" s="72">
        <f t="shared" si="15"/>
        <v>0</v>
      </c>
      <c r="AF81" s="73">
        <f t="shared" si="15"/>
        <v>0</v>
      </c>
      <c r="AG81" s="17">
        <f t="shared" si="18"/>
        <v>0</v>
      </c>
      <c r="AH81" s="14">
        <v>0</v>
      </c>
      <c r="AI81" s="1"/>
      <c r="AJ81" s="1"/>
      <c r="AK81" s="1"/>
      <c r="AL81" s="1"/>
    </row>
    <row r="82" spans="1:38" ht="13.5" customHeight="1">
      <c r="A82" s="6" t="s">
        <v>90</v>
      </c>
      <c r="B82" s="37">
        <v>4011</v>
      </c>
      <c r="C82" s="37">
        <v>3007</v>
      </c>
      <c r="D82" s="37">
        <v>2508</v>
      </c>
      <c r="E82" s="37">
        <v>2381</v>
      </c>
      <c r="F82" s="33" t="s">
        <v>190</v>
      </c>
      <c r="G82" s="7" t="s">
        <v>90</v>
      </c>
      <c r="H82" s="42"/>
      <c r="I82" s="43"/>
      <c r="J82" s="43"/>
      <c r="K82" s="44"/>
      <c r="L82" s="15">
        <f t="shared" si="19"/>
        <v>0</v>
      </c>
      <c r="M82" s="15">
        <f t="shared" si="19"/>
        <v>0</v>
      </c>
      <c r="N82" s="15">
        <f t="shared" si="19"/>
        <v>0</v>
      </c>
      <c r="O82" s="16">
        <f t="shared" si="16"/>
        <v>0</v>
      </c>
      <c r="P82" s="51">
        <f t="shared" si="20"/>
        <v>0</v>
      </c>
      <c r="Q82" s="52">
        <f t="shared" si="10"/>
        <v>0</v>
      </c>
      <c r="R82" s="52">
        <f t="shared" si="11"/>
        <v>0</v>
      </c>
      <c r="S82" s="53">
        <f t="shared" si="12"/>
        <v>0</v>
      </c>
      <c r="T82" s="10" t="b">
        <f t="shared" si="17"/>
        <v>1</v>
      </c>
      <c r="U82" s="11" t="b">
        <f t="shared" si="17"/>
        <v>1</v>
      </c>
      <c r="V82" s="11" t="b">
        <f t="shared" si="17"/>
        <v>1</v>
      </c>
      <c r="W82" s="12" t="b">
        <f t="shared" si="17"/>
        <v>1</v>
      </c>
      <c r="X82" s="62">
        <f t="shared" si="21"/>
        <v>2.07394</v>
      </c>
      <c r="Y82" s="63">
        <f t="shared" si="21"/>
        <v>1.554808</v>
      </c>
      <c r="Z82" s="63">
        <f t="shared" si="21"/>
        <v>1.296794</v>
      </c>
      <c r="AA82" s="64">
        <f t="shared" si="21"/>
        <v>1.2311269999999999</v>
      </c>
      <c r="AB82" s="6" t="s">
        <v>90</v>
      </c>
      <c r="AC82" s="71">
        <f t="shared" si="15"/>
        <v>0</v>
      </c>
      <c r="AD82" s="72">
        <f t="shared" si="15"/>
        <v>0</v>
      </c>
      <c r="AE82" s="72">
        <f t="shared" si="15"/>
        <v>0</v>
      </c>
      <c r="AF82" s="73">
        <f t="shared" si="15"/>
        <v>0</v>
      </c>
      <c r="AG82" s="17">
        <f t="shared" si="18"/>
        <v>0</v>
      </c>
      <c r="AH82" s="14">
        <v>0</v>
      </c>
      <c r="AI82" s="1"/>
      <c r="AJ82" s="1"/>
      <c r="AK82" s="1"/>
      <c r="AL82" s="1"/>
    </row>
    <row r="83" spans="1:38" ht="13.5" customHeight="1">
      <c r="A83" s="6" t="s">
        <v>91</v>
      </c>
      <c r="B83" s="37">
        <v>4052</v>
      </c>
      <c r="C83" s="37">
        <v>3038</v>
      </c>
      <c r="D83" s="37">
        <v>2536</v>
      </c>
      <c r="E83" s="37">
        <v>2409</v>
      </c>
      <c r="F83" s="33" t="s">
        <v>191</v>
      </c>
      <c r="G83" s="7" t="s">
        <v>91</v>
      </c>
      <c r="H83" s="42"/>
      <c r="I83" s="43"/>
      <c r="J83" s="43"/>
      <c r="K83" s="44"/>
      <c r="L83" s="15">
        <f t="shared" si="19"/>
        <v>0</v>
      </c>
      <c r="M83" s="15">
        <f t="shared" si="19"/>
        <v>0</v>
      </c>
      <c r="N83" s="15">
        <f t="shared" si="19"/>
        <v>0</v>
      </c>
      <c r="O83" s="16">
        <f t="shared" si="16"/>
        <v>0</v>
      </c>
      <c r="P83" s="51">
        <f t="shared" si="20"/>
        <v>0</v>
      </c>
      <c r="Q83" s="52">
        <f t="shared" si="10"/>
        <v>0</v>
      </c>
      <c r="R83" s="52">
        <f t="shared" si="11"/>
        <v>0</v>
      </c>
      <c r="S83" s="53">
        <f t="shared" si="12"/>
        <v>0</v>
      </c>
      <c r="T83" s="10" t="b">
        <f t="shared" si="17"/>
        <v>1</v>
      </c>
      <c r="U83" s="11" t="b">
        <f t="shared" si="17"/>
        <v>1</v>
      </c>
      <c r="V83" s="11" t="b">
        <f t="shared" si="17"/>
        <v>1</v>
      </c>
      <c r="W83" s="12" t="b">
        <f t="shared" si="17"/>
        <v>1</v>
      </c>
      <c r="X83" s="62">
        <f t="shared" si="21"/>
        <v>2.095139</v>
      </c>
      <c r="Y83" s="63">
        <f t="shared" si="21"/>
        <v>1.570837</v>
      </c>
      <c r="Z83" s="63">
        <f t="shared" si="21"/>
        <v>1.3112709999999999</v>
      </c>
      <c r="AA83" s="64">
        <f t="shared" si="21"/>
        <v>1.245604</v>
      </c>
      <c r="AB83" s="6" t="s">
        <v>91</v>
      </c>
      <c r="AC83" s="71">
        <f t="shared" si="15"/>
        <v>0</v>
      </c>
      <c r="AD83" s="72">
        <f t="shared" si="15"/>
        <v>0</v>
      </c>
      <c r="AE83" s="72">
        <f t="shared" si="15"/>
        <v>0</v>
      </c>
      <c r="AF83" s="73">
        <f t="shared" si="15"/>
        <v>0</v>
      </c>
      <c r="AG83" s="17">
        <f t="shared" si="18"/>
        <v>0</v>
      </c>
      <c r="AH83" s="14">
        <v>0</v>
      </c>
      <c r="AI83" s="1"/>
      <c r="AJ83" s="1"/>
      <c r="AK83" s="1"/>
      <c r="AL83" s="1"/>
    </row>
    <row r="84" spans="1:38" ht="13.5" customHeight="1">
      <c r="A84" s="6" t="s">
        <v>92</v>
      </c>
      <c r="B84" s="37">
        <v>4089</v>
      </c>
      <c r="C84" s="37">
        <v>3066</v>
      </c>
      <c r="D84" s="37">
        <v>2558</v>
      </c>
      <c r="E84" s="37">
        <v>2427</v>
      </c>
      <c r="F84" s="33" t="s">
        <v>192</v>
      </c>
      <c r="G84" s="7" t="s">
        <v>92</v>
      </c>
      <c r="H84" s="42"/>
      <c r="I84" s="43"/>
      <c r="J84" s="43"/>
      <c r="K84" s="44"/>
      <c r="L84" s="15">
        <f t="shared" si="19"/>
        <v>0</v>
      </c>
      <c r="M84" s="15">
        <f t="shared" si="19"/>
        <v>0</v>
      </c>
      <c r="N84" s="15">
        <f t="shared" si="19"/>
        <v>0</v>
      </c>
      <c r="O84" s="16">
        <f t="shared" si="16"/>
        <v>0</v>
      </c>
      <c r="P84" s="51">
        <f t="shared" si="20"/>
        <v>0</v>
      </c>
      <c r="Q84" s="52">
        <f t="shared" si="10"/>
        <v>0</v>
      </c>
      <c r="R84" s="52">
        <f t="shared" si="11"/>
        <v>0</v>
      </c>
      <c r="S84" s="53">
        <f t="shared" si="12"/>
        <v>0</v>
      </c>
      <c r="T84" s="10" t="b">
        <f t="shared" si="17"/>
        <v>1</v>
      </c>
      <c r="U84" s="11" t="b">
        <f t="shared" si="17"/>
        <v>1</v>
      </c>
      <c r="V84" s="11" t="b">
        <f t="shared" si="17"/>
        <v>1</v>
      </c>
      <c r="W84" s="12" t="b">
        <f t="shared" si="17"/>
        <v>1</v>
      </c>
      <c r="X84" s="62">
        <f t="shared" si="21"/>
        <v>2.11427</v>
      </c>
      <c r="Y84" s="63">
        <f t="shared" si="21"/>
        <v>1.585315</v>
      </c>
      <c r="Z84" s="63">
        <f t="shared" si="21"/>
        <v>1.322647</v>
      </c>
      <c r="AA84" s="64">
        <f t="shared" si="21"/>
        <v>1.254912</v>
      </c>
      <c r="AB84" s="6" t="s">
        <v>92</v>
      </c>
      <c r="AC84" s="71">
        <f t="shared" si="15"/>
        <v>0</v>
      </c>
      <c r="AD84" s="72">
        <f t="shared" si="15"/>
        <v>0</v>
      </c>
      <c r="AE84" s="72">
        <f t="shared" si="15"/>
        <v>0</v>
      </c>
      <c r="AF84" s="73">
        <f t="shared" si="15"/>
        <v>0</v>
      </c>
      <c r="AG84" s="17">
        <f t="shared" si="18"/>
        <v>0</v>
      </c>
      <c r="AH84" s="14">
        <v>0</v>
      </c>
      <c r="AI84" s="1"/>
      <c r="AJ84" s="1"/>
      <c r="AK84" s="1"/>
      <c r="AL84" s="1"/>
    </row>
    <row r="85" spans="1:38" ht="13.5" customHeight="1">
      <c r="A85" s="6" t="s">
        <v>93</v>
      </c>
      <c r="B85" s="37">
        <v>4129</v>
      </c>
      <c r="C85" s="37">
        <v>3094</v>
      </c>
      <c r="D85" s="37">
        <v>2579</v>
      </c>
      <c r="E85" s="37">
        <v>2452</v>
      </c>
      <c r="F85" s="33" t="s">
        <v>193</v>
      </c>
      <c r="G85" s="7" t="s">
        <v>93</v>
      </c>
      <c r="H85" s="42"/>
      <c r="I85" s="43"/>
      <c r="J85" s="43"/>
      <c r="K85" s="44"/>
      <c r="L85" s="15">
        <f t="shared" si="19"/>
        <v>0</v>
      </c>
      <c r="M85" s="15">
        <f t="shared" si="19"/>
        <v>0</v>
      </c>
      <c r="N85" s="15">
        <f t="shared" si="19"/>
        <v>0</v>
      </c>
      <c r="O85" s="16">
        <f t="shared" si="16"/>
        <v>0</v>
      </c>
      <c r="P85" s="51">
        <f t="shared" si="20"/>
        <v>0</v>
      </c>
      <c r="Q85" s="52">
        <f t="shared" si="10"/>
        <v>0</v>
      </c>
      <c r="R85" s="52">
        <f t="shared" si="11"/>
        <v>0</v>
      </c>
      <c r="S85" s="53">
        <f t="shared" si="12"/>
        <v>0</v>
      </c>
      <c r="T85" s="10" t="b">
        <f t="shared" si="17"/>
        <v>1</v>
      </c>
      <c r="U85" s="11" t="b">
        <f>M85&lt;=Q85</f>
        <v>1</v>
      </c>
      <c r="V85" s="11" t="b">
        <f t="shared" si="17"/>
        <v>1</v>
      </c>
      <c r="W85" s="12" t="b">
        <f t="shared" si="17"/>
        <v>1</v>
      </c>
      <c r="X85" s="62">
        <f t="shared" si="21"/>
        <v>2.134953</v>
      </c>
      <c r="Y85" s="63">
        <f t="shared" si="21"/>
        <v>1.599793</v>
      </c>
      <c r="Z85" s="63">
        <f t="shared" si="21"/>
        <v>1.333505</v>
      </c>
      <c r="AA85" s="64">
        <f t="shared" si="21"/>
        <v>1.267838</v>
      </c>
      <c r="AB85" s="6" t="s">
        <v>93</v>
      </c>
      <c r="AC85" s="71">
        <f t="shared" si="15"/>
        <v>0</v>
      </c>
      <c r="AD85" s="72">
        <f t="shared" si="15"/>
        <v>0</v>
      </c>
      <c r="AE85" s="72">
        <f t="shared" si="15"/>
        <v>0</v>
      </c>
      <c r="AF85" s="73">
        <f t="shared" si="15"/>
        <v>0</v>
      </c>
      <c r="AG85" s="17">
        <f t="shared" si="18"/>
        <v>0</v>
      </c>
      <c r="AH85" s="14">
        <v>0</v>
      </c>
      <c r="AI85" s="1"/>
      <c r="AJ85" s="1"/>
      <c r="AK85" s="1"/>
      <c r="AL85" s="1"/>
    </row>
    <row r="86" spans="1:38" ht="13.5" customHeight="1">
      <c r="A86" s="6" t="s">
        <v>94</v>
      </c>
      <c r="B86" s="37">
        <v>4166</v>
      </c>
      <c r="C86" s="37">
        <v>3122</v>
      </c>
      <c r="D86" s="37">
        <v>2601</v>
      </c>
      <c r="E86" s="37">
        <v>2477</v>
      </c>
      <c r="F86" s="33" t="s">
        <v>194</v>
      </c>
      <c r="G86" s="7" t="s">
        <v>94</v>
      </c>
      <c r="H86" s="42"/>
      <c r="I86" s="43"/>
      <c r="J86" s="43"/>
      <c r="K86" s="44"/>
      <c r="L86" s="15">
        <f t="shared" si="19"/>
        <v>0</v>
      </c>
      <c r="M86" s="15">
        <f t="shared" si="19"/>
        <v>0</v>
      </c>
      <c r="N86" s="15">
        <f t="shared" si="19"/>
        <v>0</v>
      </c>
      <c r="O86" s="16">
        <f t="shared" si="16"/>
        <v>0</v>
      </c>
      <c r="P86" s="51">
        <f t="shared" si="20"/>
        <v>0</v>
      </c>
      <c r="Q86" s="52">
        <f aca="true" t="shared" si="22" ref="Q86:Q103">TRUNC(($L$34+0.1)*Y86)</f>
        <v>0</v>
      </c>
      <c r="R86" s="52">
        <f aca="true" t="shared" si="23" ref="R86:R103">TRUNC(($L$34+0.1)*Z86)</f>
        <v>0</v>
      </c>
      <c r="S86" s="53">
        <f aca="true" t="shared" si="24" ref="S86:S103">TRUNC(($L$34+0.1)*AA86)</f>
        <v>0</v>
      </c>
      <c r="T86" s="10" t="b">
        <f t="shared" si="17"/>
        <v>1</v>
      </c>
      <c r="U86" s="11" t="b">
        <f t="shared" si="17"/>
        <v>1</v>
      </c>
      <c r="V86" s="11" t="b">
        <f t="shared" si="17"/>
        <v>1</v>
      </c>
      <c r="W86" s="12" t="b">
        <f t="shared" si="17"/>
        <v>1</v>
      </c>
      <c r="X86" s="62">
        <f t="shared" si="21"/>
        <v>2.154084</v>
      </c>
      <c r="Y86" s="63">
        <f t="shared" si="21"/>
        <v>1.6142699999999999</v>
      </c>
      <c r="Z86" s="63">
        <f t="shared" si="21"/>
        <v>1.344881</v>
      </c>
      <c r="AA86" s="64">
        <f t="shared" si="21"/>
        <v>1.280765</v>
      </c>
      <c r="AB86" s="6" t="s">
        <v>94</v>
      </c>
      <c r="AC86" s="71">
        <f t="shared" si="15"/>
        <v>0</v>
      </c>
      <c r="AD86" s="72">
        <f t="shared" si="15"/>
        <v>0</v>
      </c>
      <c r="AE86" s="72">
        <f t="shared" si="15"/>
        <v>0</v>
      </c>
      <c r="AF86" s="73">
        <f t="shared" si="15"/>
        <v>0</v>
      </c>
      <c r="AG86" s="17">
        <f t="shared" si="18"/>
        <v>0</v>
      </c>
      <c r="AH86" s="14">
        <v>0</v>
      </c>
      <c r="AI86" s="1"/>
      <c r="AJ86" s="1"/>
      <c r="AK86" s="1"/>
      <c r="AL86" s="1"/>
    </row>
    <row r="87" spans="1:38" ht="13.5" customHeight="1">
      <c r="A87" s="6" t="s">
        <v>95</v>
      </c>
      <c r="B87" s="37">
        <v>4207</v>
      </c>
      <c r="C87" s="37">
        <v>3153</v>
      </c>
      <c r="D87" s="37">
        <v>2629</v>
      </c>
      <c r="E87" s="37">
        <v>2496</v>
      </c>
      <c r="F87" s="33" t="s">
        <v>195</v>
      </c>
      <c r="G87" s="7" t="s">
        <v>95</v>
      </c>
      <c r="H87" s="42"/>
      <c r="I87" s="43"/>
      <c r="J87" s="43"/>
      <c r="K87" s="44"/>
      <c r="L87" s="15">
        <f t="shared" si="19"/>
        <v>0</v>
      </c>
      <c r="M87" s="15">
        <f t="shared" si="19"/>
        <v>0</v>
      </c>
      <c r="N87" s="15">
        <f t="shared" si="19"/>
        <v>0</v>
      </c>
      <c r="O87" s="16">
        <f t="shared" si="16"/>
        <v>0</v>
      </c>
      <c r="P87" s="51">
        <f t="shared" si="20"/>
        <v>0</v>
      </c>
      <c r="Q87" s="52">
        <f t="shared" si="22"/>
        <v>0</v>
      </c>
      <c r="R87" s="52">
        <f t="shared" si="23"/>
        <v>0</v>
      </c>
      <c r="S87" s="53">
        <f t="shared" si="24"/>
        <v>0</v>
      </c>
      <c r="T87" s="10" t="b">
        <f t="shared" si="17"/>
        <v>1</v>
      </c>
      <c r="U87" s="11" t="b">
        <f t="shared" si="17"/>
        <v>1</v>
      </c>
      <c r="V87" s="11" t="b">
        <f t="shared" si="17"/>
        <v>1</v>
      </c>
      <c r="W87" s="12" t="b">
        <f t="shared" si="17"/>
        <v>1</v>
      </c>
      <c r="X87" s="62">
        <f t="shared" si="21"/>
        <v>2.175284</v>
      </c>
      <c r="Y87" s="63">
        <f t="shared" si="21"/>
        <v>1.630299</v>
      </c>
      <c r="Z87" s="63">
        <f t="shared" si="21"/>
        <v>1.3593579999999998</v>
      </c>
      <c r="AA87" s="64">
        <f t="shared" si="21"/>
        <v>1.290589</v>
      </c>
      <c r="AB87" s="6" t="s">
        <v>95</v>
      </c>
      <c r="AC87" s="71">
        <f t="shared" si="15"/>
        <v>0</v>
      </c>
      <c r="AD87" s="72">
        <f t="shared" si="15"/>
        <v>0</v>
      </c>
      <c r="AE87" s="72">
        <f t="shared" si="15"/>
        <v>0</v>
      </c>
      <c r="AF87" s="73">
        <f t="shared" si="15"/>
        <v>0</v>
      </c>
      <c r="AG87" s="17">
        <f t="shared" si="18"/>
        <v>0</v>
      </c>
      <c r="AH87" s="14">
        <v>0</v>
      </c>
      <c r="AI87" s="1"/>
      <c r="AJ87" s="1"/>
      <c r="AK87" s="1"/>
      <c r="AL87" s="1"/>
    </row>
    <row r="88" spans="1:38" ht="13.5" customHeight="1">
      <c r="A88" s="6" t="s">
        <v>96</v>
      </c>
      <c r="B88" s="37">
        <v>4244</v>
      </c>
      <c r="C88" s="37">
        <v>3181</v>
      </c>
      <c r="D88" s="37">
        <v>2654</v>
      </c>
      <c r="E88" s="37">
        <v>2523</v>
      </c>
      <c r="F88" s="33" t="s">
        <v>196</v>
      </c>
      <c r="G88" s="7" t="s">
        <v>96</v>
      </c>
      <c r="H88" s="42"/>
      <c r="I88" s="43"/>
      <c r="J88" s="43"/>
      <c r="K88" s="44"/>
      <c r="L88" s="15">
        <f t="shared" si="19"/>
        <v>0</v>
      </c>
      <c r="M88" s="15">
        <f t="shared" si="19"/>
        <v>0</v>
      </c>
      <c r="N88" s="15">
        <f t="shared" si="19"/>
        <v>0</v>
      </c>
      <c r="O88" s="16">
        <f t="shared" si="16"/>
        <v>0</v>
      </c>
      <c r="P88" s="51">
        <f t="shared" si="20"/>
        <v>0</v>
      </c>
      <c r="Q88" s="52">
        <f t="shared" si="22"/>
        <v>0</v>
      </c>
      <c r="R88" s="52">
        <f t="shared" si="23"/>
        <v>0</v>
      </c>
      <c r="S88" s="53">
        <f t="shared" si="24"/>
        <v>0</v>
      </c>
      <c r="T88" s="10" t="b">
        <f t="shared" si="17"/>
        <v>1</v>
      </c>
      <c r="U88" s="11" t="b">
        <f t="shared" si="17"/>
        <v>1</v>
      </c>
      <c r="V88" s="11" t="b">
        <f t="shared" si="17"/>
        <v>1</v>
      </c>
      <c r="W88" s="12" t="b">
        <f t="shared" si="17"/>
        <v>1</v>
      </c>
      <c r="X88" s="62">
        <f t="shared" si="21"/>
        <v>2.194415</v>
      </c>
      <c r="Y88" s="63">
        <f t="shared" si="21"/>
        <v>1.644777</v>
      </c>
      <c r="Z88" s="63">
        <f t="shared" si="21"/>
        <v>1.372285</v>
      </c>
      <c r="AA88" s="64">
        <f t="shared" si="21"/>
        <v>1.3045499999999999</v>
      </c>
      <c r="AB88" s="6" t="s">
        <v>96</v>
      </c>
      <c r="AC88" s="71">
        <f t="shared" si="15"/>
        <v>0</v>
      </c>
      <c r="AD88" s="72">
        <f t="shared" si="15"/>
        <v>0</v>
      </c>
      <c r="AE88" s="72">
        <f t="shared" si="15"/>
        <v>0</v>
      </c>
      <c r="AF88" s="73">
        <f t="shared" si="15"/>
        <v>0</v>
      </c>
      <c r="AG88" s="17">
        <f t="shared" si="18"/>
        <v>0</v>
      </c>
      <c r="AH88" s="14">
        <v>0</v>
      </c>
      <c r="AI88" s="1"/>
      <c r="AJ88" s="1"/>
      <c r="AK88" s="1"/>
      <c r="AL88" s="1"/>
    </row>
    <row r="89" spans="1:38" ht="13.5" customHeight="1">
      <c r="A89" s="6" t="s">
        <v>97</v>
      </c>
      <c r="B89" s="37">
        <v>4278</v>
      </c>
      <c r="C89" s="37">
        <v>3209</v>
      </c>
      <c r="D89" s="37">
        <v>2675</v>
      </c>
      <c r="E89" s="37">
        <v>2542</v>
      </c>
      <c r="F89" s="33" t="s">
        <v>197</v>
      </c>
      <c r="G89" s="7" t="s">
        <v>97</v>
      </c>
      <c r="H89" s="42"/>
      <c r="I89" s="43"/>
      <c r="J89" s="43"/>
      <c r="K89" s="44"/>
      <c r="L89" s="15">
        <f t="shared" si="19"/>
        <v>0</v>
      </c>
      <c r="M89" s="15">
        <f t="shared" si="19"/>
        <v>0</v>
      </c>
      <c r="N89" s="15">
        <f t="shared" si="19"/>
        <v>0</v>
      </c>
      <c r="O89" s="16">
        <f t="shared" si="16"/>
        <v>0</v>
      </c>
      <c r="P89" s="51">
        <f t="shared" si="20"/>
        <v>0</v>
      </c>
      <c r="Q89" s="52">
        <f t="shared" si="22"/>
        <v>0</v>
      </c>
      <c r="R89" s="52">
        <f t="shared" si="23"/>
        <v>0</v>
      </c>
      <c r="S89" s="53">
        <f t="shared" si="24"/>
        <v>0</v>
      </c>
      <c r="T89" s="10" t="b">
        <f t="shared" si="17"/>
        <v>1</v>
      </c>
      <c r="U89" s="11" t="b">
        <f t="shared" si="17"/>
        <v>1</v>
      </c>
      <c r="V89" s="11" t="b">
        <f t="shared" si="17"/>
        <v>1</v>
      </c>
      <c r="W89" s="12" t="b">
        <f t="shared" si="17"/>
        <v>1</v>
      </c>
      <c r="X89" s="62">
        <f t="shared" si="21"/>
        <v>2.211995</v>
      </c>
      <c r="Y89" s="63">
        <f t="shared" si="21"/>
        <v>1.659255</v>
      </c>
      <c r="Z89" s="63">
        <f t="shared" si="21"/>
        <v>1.383143</v>
      </c>
      <c r="AA89" s="64">
        <f t="shared" si="21"/>
        <v>1.314374</v>
      </c>
      <c r="AB89" s="6" t="s">
        <v>97</v>
      </c>
      <c r="AC89" s="71">
        <f t="shared" si="15"/>
        <v>0</v>
      </c>
      <c r="AD89" s="72">
        <f t="shared" si="15"/>
        <v>0</v>
      </c>
      <c r="AE89" s="72">
        <f t="shared" si="15"/>
        <v>0</v>
      </c>
      <c r="AF89" s="73">
        <f t="shared" si="15"/>
        <v>0</v>
      </c>
      <c r="AG89" s="17">
        <f t="shared" si="18"/>
        <v>0</v>
      </c>
      <c r="AH89" s="14">
        <v>0</v>
      </c>
      <c r="AI89" s="1"/>
      <c r="AJ89" s="1"/>
      <c r="AK89" s="1"/>
      <c r="AL89" s="1"/>
    </row>
    <row r="90" spans="1:38" ht="13.5" customHeight="1">
      <c r="A90" s="6" t="s">
        <v>98</v>
      </c>
      <c r="B90" s="37">
        <v>4321</v>
      </c>
      <c r="C90" s="37">
        <v>3236</v>
      </c>
      <c r="D90" s="37">
        <v>2700</v>
      </c>
      <c r="E90" s="37">
        <v>2567</v>
      </c>
      <c r="F90" s="33" t="s">
        <v>198</v>
      </c>
      <c r="G90" s="7" t="s">
        <v>98</v>
      </c>
      <c r="H90" s="42"/>
      <c r="I90" s="43"/>
      <c r="J90" s="43"/>
      <c r="K90" s="44"/>
      <c r="L90" s="15">
        <f t="shared" si="19"/>
        <v>0</v>
      </c>
      <c r="M90" s="15">
        <f t="shared" si="19"/>
        <v>0</v>
      </c>
      <c r="N90" s="15">
        <f t="shared" si="19"/>
        <v>0</v>
      </c>
      <c r="O90" s="16">
        <f t="shared" si="16"/>
        <v>0</v>
      </c>
      <c r="P90" s="51">
        <f t="shared" si="20"/>
        <v>0</v>
      </c>
      <c r="Q90" s="52">
        <f t="shared" si="22"/>
        <v>0</v>
      </c>
      <c r="R90" s="52">
        <f t="shared" si="23"/>
        <v>0</v>
      </c>
      <c r="S90" s="53">
        <f t="shared" si="24"/>
        <v>0</v>
      </c>
      <c r="T90" s="10" t="b">
        <f t="shared" si="17"/>
        <v>1</v>
      </c>
      <c r="U90" s="11" t="b">
        <f t="shared" si="17"/>
        <v>1</v>
      </c>
      <c r="V90" s="11" t="b">
        <f t="shared" si="17"/>
        <v>1</v>
      </c>
      <c r="W90" s="12" t="b">
        <f t="shared" si="17"/>
        <v>1</v>
      </c>
      <c r="X90" s="62">
        <f t="shared" si="21"/>
        <v>2.234229</v>
      </c>
      <c r="Y90" s="63">
        <f t="shared" si="21"/>
        <v>1.6732159999999998</v>
      </c>
      <c r="Z90" s="63">
        <f t="shared" si="21"/>
        <v>1.39607</v>
      </c>
      <c r="AA90" s="64">
        <f t="shared" si="21"/>
        <v>1.3273</v>
      </c>
      <c r="AB90" s="6" t="s">
        <v>98</v>
      </c>
      <c r="AC90" s="71">
        <f t="shared" si="15"/>
        <v>0</v>
      </c>
      <c r="AD90" s="72">
        <f t="shared" si="15"/>
        <v>0</v>
      </c>
      <c r="AE90" s="72">
        <f t="shared" si="15"/>
        <v>0</v>
      </c>
      <c r="AF90" s="73">
        <f t="shared" si="15"/>
        <v>0</v>
      </c>
      <c r="AG90" s="17">
        <f t="shared" si="18"/>
        <v>0</v>
      </c>
      <c r="AH90" s="14">
        <v>0</v>
      </c>
      <c r="AI90" s="1"/>
      <c r="AJ90" s="1"/>
      <c r="AK90" s="1"/>
      <c r="AL90" s="1"/>
    </row>
    <row r="91" spans="1:38" ht="13.5" customHeight="1">
      <c r="A91" s="6" t="s">
        <v>99</v>
      </c>
      <c r="B91" s="37">
        <v>4359</v>
      </c>
      <c r="C91" s="37">
        <v>3267</v>
      </c>
      <c r="D91" s="37">
        <v>2725</v>
      </c>
      <c r="E91" s="37">
        <v>2585</v>
      </c>
      <c r="F91" s="33" t="s">
        <v>199</v>
      </c>
      <c r="G91" s="7" t="s">
        <v>99</v>
      </c>
      <c r="H91" s="42"/>
      <c r="I91" s="43"/>
      <c r="J91" s="43"/>
      <c r="K91" s="44"/>
      <c r="L91" s="15">
        <f t="shared" si="19"/>
        <v>0</v>
      </c>
      <c r="M91" s="15">
        <f t="shared" si="19"/>
        <v>0</v>
      </c>
      <c r="N91" s="15">
        <f t="shared" si="19"/>
        <v>0</v>
      </c>
      <c r="O91" s="16">
        <f t="shared" si="16"/>
        <v>0</v>
      </c>
      <c r="P91" s="51">
        <f t="shared" si="20"/>
        <v>0</v>
      </c>
      <c r="Q91" s="52">
        <f t="shared" si="22"/>
        <v>0</v>
      </c>
      <c r="R91" s="52">
        <f t="shared" si="23"/>
        <v>0</v>
      </c>
      <c r="S91" s="53">
        <f t="shared" si="24"/>
        <v>0</v>
      </c>
      <c r="T91" s="10" t="b">
        <f t="shared" si="17"/>
        <v>1</v>
      </c>
      <c r="U91" s="11" t="b">
        <f t="shared" si="17"/>
        <v>1</v>
      </c>
      <c r="V91" s="11" t="b">
        <f t="shared" si="17"/>
        <v>1</v>
      </c>
      <c r="W91" s="12" t="b">
        <f t="shared" si="17"/>
        <v>1</v>
      </c>
      <c r="X91" s="62">
        <f t="shared" si="21"/>
        <v>2.2538769999999997</v>
      </c>
      <c r="Y91" s="63">
        <f t="shared" si="21"/>
        <v>1.6892449999999999</v>
      </c>
      <c r="Z91" s="63">
        <f t="shared" si="21"/>
        <v>1.408996</v>
      </c>
      <c r="AA91" s="64">
        <f t="shared" si="21"/>
        <v>1.336608</v>
      </c>
      <c r="AB91" s="6" t="s">
        <v>99</v>
      </c>
      <c r="AC91" s="71">
        <f t="shared" si="15"/>
        <v>0</v>
      </c>
      <c r="AD91" s="72">
        <f t="shared" si="15"/>
        <v>0</v>
      </c>
      <c r="AE91" s="72">
        <f t="shared" si="15"/>
        <v>0</v>
      </c>
      <c r="AF91" s="73">
        <f t="shared" si="15"/>
        <v>0</v>
      </c>
      <c r="AG91" s="17">
        <f t="shared" si="18"/>
        <v>0</v>
      </c>
      <c r="AH91" s="14">
        <v>0</v>
      </c>
      <c r="AI91" s="1"/>
      <c r="AJ91" s="1"/>
      <c r="AK91" s="1"/>
      <c r="AL91" s="1"/>
    </row>
    <row r="92" spans="1:38" ht="13.5" customHeight="1">
      <c r="A92" s="6" t="s">
        <v>100</v>
      </c>
      <c r="B92" s="37">
        <v>4393</v>
      </c>
      <c r="C92" s="37">
        <v>3295</v>
      </c>
      <c r="D92" s="37">
        <v>2747</v>
      </c>
      <c r="E92" s="37">
        <v>2613</v>
      </c>
      <c r="F92" s="33" t="s">
        <v>200</v>
      </c>
      <c r="G92" s="7" t="s">
        <v>100</v>
      </c>
      <c r="H92" s="42"/>
      <c r="I92" s="43"/>
      <c r="J92" s="43"/>
      <c r="K92" s="44"/>
      <c r="L92" s="15">
        <f t="shared" si="19"/>
        <v>0</v>
      </c>
      <c r="M92" s="15">
        <f t="shared" si="19"/>
        <v>0</v>
      </c>
      <c r="N92" s="15">
        <f t="shared" si="19"/>
        <v>0</v>
      </c>
      <c r="O92" s="16">
        <f t="shared" si="16"/>
        <v>0</v>
      </c>
      <c r="P92" s="51">
        <f t="shared" si="20"/>
        <v>0</v>
      </c>
      <c r="Q92" s="52">
        <f t="shared" si="22"/>
        <v>0</v>
      </c>
      <c r="R92" s="52">
        <f t="shared" si="23"/>
        <v>0</v>
      </c>
      <c r="S92" s="53">
        <f t="shared" si="24"/>
        <v>0</v>
      </c>
      <c r="T92" s="10" t="b">
        <f t="shared" si="17"/>
        <v>1</v>
      </c>
      <c r="U92" s="11" t="b">
        <f t="shared" si="17"/>
        <v>1</v>
      </c>
      <c r="V92" s="11" t="b">
        <f t="shared" si="17"/>
        <v>1</v>
      </c>
      <c r="W92" s="12" t="b">
        <f t="shared" si="17"/>
        <v>1</v>
      </c>
      <c r="X92" s="62">
        <f t="shared" si="21"/>
        <v>2.271458</v>
      </c>
      <c r="Y92" s="63">
        <f t="shared" si="21"/>
        <v>1.703722</v>
      </c>
      <c r="Z92" s="63">
        <f t="shared" si="21"/>
        <v>1.420372</v>
      </c>
      <c r="AA92" s="64">
        <f t="shared" si="21"/>
        <v>1.3510849999999999</v>
      </c>
      <c r="AB92" s="6" t="s">
        <v>100</v>
      </c>
      <c r="AC92" s="71">
        <f t="shared" si="15"/>
        <v>0</v>
      </c>
      <c r="AD92" s="72">
        <f t="shared" si="15"/>
        <v>0</v>
      </c>
      <c r="AE92" s="72">
        <f t="shared" si="15"/>
        <v>0</v>
      </c>
      <c r="AF92" s="73">
        <f t="shared" si="15"/>
        <v>0</v>
      </c>
      <c r="AG92" s="17">
        <f t="shared" si="18"/>
        <v>0</v>
      </c>
      <c r="AH92" s="14">
        <v>0</v>
      </c>
      <c r="AI92" s="1"/>
      <c r="AJ92" s="1"/>
      <c r="AK92" s="1"/>
      <c r="AL92" s="1"/>
    </row>
    <row r="93" spans="1:38" ht="13.5" customHeight="1">
      <c r="A93" s="6" t="s">
        <v>101</v>
      </c>
      <c r="B93" s="37">
        <v>4436</v>
      </c>
      <c r="C93" s="37">
        <v>3323</v>
      </c>
      <c r="D93" s="37">
        <v>2771</v>
      </c>
      <c r="E93" s="37">
        <v>2632</v>
      </c>
      <c r="F93" s="33" t="s">
        <v>201</v>
      </c>
      <c r="G93" s="7" t="s">
        <v>101</v>
      </c>
      <c r="H93" s="42"/>
      <c r="I93" s="43"/>
      <c r="J93" s="43"/>
      <c r="K93" s="44"/>
      <c r="L93" s="15">
        <f t="shared" si="19"/>
        <v>0</v>
      </c>
      <c r="M93" s="15">
        <f t="shared" si="19"/>
        <v>0</v>
      </c>
      <c r="N93" s="15">
        <f t="shared" si="19"/>
        <v>0</v>
      </c>
      <c r="O93" s="16">
        <f t="shared" si="16"/>
        <v>0</v>
      </c>
      <c r="P93" s="51">
        <f t="shared" si="20"/>
        <v>0</v>
      </c>
      <c r="Q93" s="52">
        <f t="shared" si="22"/>
        <v>0</v>
      </c>
      <c r="R93" s="52">
        <f t="shared" si="23"/>
        <v>0</v>
      </c>
      <c r="S93" s="53">
        <f t="shared" si="24"/>
        <v>0</v>
      </c>
      <c r="T93" s="10" t="b">
        <f t="shared" si="17"/>
        <v>1</v>
      </c>
      <c r="U93" s="11" t="b">
        <f t="shared" si="17"/>
        <v>1</v>
      </c>
      <c r="V93" s="11" t="b">
        <f t="shared" si="17"/>
        <v>1</v>
      </c>
      <c r="W93" s="12" t="b">
        <f t="shared" si="17"/>
        <v>1</v>
      </c>
      <c r="X93" s="62">
        <f t="shared" si="21"/>
        <v>2.293691</v>
      </c>
      <c r="Y93" s="63">
        <f t="shared" si="21"/>
        <v>1.7182</v>
      </c>
      <c r="Z93" s="63">
        <f t="shared" si="21"/>
        <v>1.4327809999999999</v>
      </c>
      <c r="AA93" s="64">
        <f t="shared" si="21"/>
        <v>1.3609099999999998</v>
      </c>
      <c r="AB93" s="6" t="s">
        <v>101</v>
      </c>
      <c r="AC93" s="71">
        <f t="shared" si="15"/>
        <v>0</v>
      </c>
      <c r="AD93" s="72">
        <f t="shared" si="15"/>
        <v>0</v>
      </c>
      <c r="AE93" s="72">
        <f t="shared" si="15"/>
        <v>0</v>
      </c>
      <c r="AF93" s="73">
        <f t="shared" si="15"/>
        <v>0</v>
      </c>
      <c r="AG93" s="17">
        <f t="shared" si="18"/>
        <v>0</v>
      </c>
      <c r="AH93" s="14">
        <v>0</v>
      </c>
      <c r="AI93" s="1"/>
      <c r="AJ93" s="1"/>
      <c r="AK93" s="1"/>
      <c r="AL93" s="1"/>
    </row>
    <row r="94" spans="1:38" ht="13.5" customHeight="1">
      <c r="A94" s="6" t="s">
        <v>102</v>
      </c>
      <c r="B94" s="37">
        <v>4473</v>
      </c>
      <c r="C94" s="37">
        <v>3354</v>
      </c>
      <c r="D94" s="37">
        <v>2796</v>
      </c>
      <c r="E94" s="37">
        <v>2657</v>
      </c>
      <c r="F94" s="33" t="s">
        <v>202</v>
      </c>
      <c r="G94" s="7" t="s">
        <v>102</v>
      </c>
      <c r="H94" s="42"/>
      <c r="I94" s="43"/>
      <c r="J94" s="43"/>
      <c r="K94" s="44"/>
      <c r="L94" s="15">
        <f t="shared" si="19"/>
        <v>0</v>
      </c>
      <c r="M94" s="15">
        <f t="shared" si="19"/>
        <v>0</v>
      </c>
      <c r="N94" s="15">
        <f t="shared" si="19"/>
        <v>0</v>
      </c>
      <c r="O94" s="16">
        <f t="shared" si="16"/>
        <v>0</v>
      </c>
      <c r="P94" s="51">
        <f t="shared" si="20"/>
        <v>0</v>
      </c>
      <c r="Q94" s="52">
        <f t="shared" si="22"/>
        <v>0</v>
      </c>
      <c r="R94" s="52">
        <f t="shared" si="23"/>
        <v>0</v>
      </c>
      <c r="S94" s="53">
        <f t="shared" si="24"/>
        <v>0</v>
      </c>
      <c r="T94" s="10" t="b">
        <f t="shared" si="17"/>
        <v>1</v>
      </c>
      <c r="U94" s="11" t="b">
        <f t="shared" si="17"/>
        <v>1</v>
      </c>
      <c r="V94" s="11" t="b">
        <f t="shared" si="17"/>
        <v>1</v>
      </c>
      <c r="W94" s="12" t="b">
        <f t="shared" si="17"/>
        <v>1</v>
      </c>
      <c r="X94" s="62">
        <f t="shared" si="21"/>
        <v>2.312823</v>
      </c>
      <c r="Y94" s="63">
        <f t="shared" si="21"/>
        <v>1.734229</v>
      </c>
      <c r="Z94" s="63">
        <f t="shared" si="21"/>
        <v>1.445708</v>
      </c>
      <c r="AA94" s="64">
        <f t="shared" si="21"/>
        <v>1.3738359999999998</v>
      </c>
      <c r="AB94" s="6" t="s">
        <v>102</v>
      </c>
      <c r="AC94" s="71">
        <f t="shared" si="15"/>
        <v>0</v>
      </c>
      <c r="AD94" s="72">
        <f t="shared" si="15"/>
        <v>0</v>
      </c>
      <c r="AE94" s="72">
        <f t="shared" si="15"/>
        <v>0</v>
      </c>
      <c r="AF94" s="73">
        <f t="shared" si="15"/>
        <v>0</v>
      </c>
      <c r="AG94" s="17">
        <f t="shared" si="18"/>
        <v>0</v>
      </c>
      <c r="AH94" s="14">
        <v>0</v>
      </c>
      <c r="AI94" s="1"/>
      <c r="AJ94" s="1"/>
      <c r="AK94" s="1"/>
      <c r="AL94" s="1"/>
    </row>
    <row r="95" spans="1:38" ht="13.5" customHeight="1">
      <c r="A95" s="6" t="s">
        <v>103</v>
      </c>
      <c r="B95" s="37">
        <v>4504</v>
      </c>
      <c r="C95" s="37">
        <v>3379</v>
      </c>
      <c r="D95" s="37">
        <v>2815</v>
      </c>
      <c r="E95" s="37">
        <v>2675</v>
      </c>
      <c r="F95" s="33" t="s">
        <v>203</v>
      </c>
      <c r="G95" s="7" t="s">
        <v>103</v>
      </c>
      <c r="H95" s="42"/>
      <c r="I95" s="43"/>
      <c r="J95" s="43"/>
      <c r="K95" s="44"/>
      <c r="L95" s="15">
        <f t="shared" si="19"/>
        <v>0</v>
      </c>
      <c r="M95" s="15">
        <f t="shared" si="19"/>
        <v>0</v>
      </c>
      <c r="N95" s="15">
        <f t="shared" si="19"/>
        <v>0</v>
      </c>
      <c r="O95" s="16">
        <f t="shared" si="16"/>
        <v>0</v>
      </c>
      <c r="P95" s="51">
        <f t="shared" si="20"/>
        <v>0</v>
      </c>
      <c r="Q95" s="52">
        <f t="shared" si="22"/>
        <v>0</v>
      </c>
      <c r="R95" s="52">
        <f t="shared" si="23"/>
        <v>0</v>
      </c>
      <c r="S95" s="53">
        <f t="shared" si="24"/>
        <v>0</v>
      </c>
      <c r="T95" s="10" t="b">
        <f t="shared" si="17"/>
        <v>1</v>
      </c>
      <c r="U95" s="11" t="b">
        <f t="shared" si="17"/>
        <v>1</v>
      </c>
      <c r="V95" s="11" t="b">
        <f t="shared" si="17"/>
        <v>1</v>
      </c>
      <c r="W95" s="12" t="b">
        <f t="shared" si="17"/>
        <v>1</v>
      </c>
      <c r="X95" s="62">
        <f t="shared" si="21"/>
        <v>2.328852</v>
      </c>
      <c r="Y95" s="63">
        <f t="shared" si="21"/>
        <v>1.747156</v>
      </c>
      <c r="Z95" s="63">
        <f t="shared" si="21"/>
        <v>1.4555319999999998</v>
      </c>
      <c r="AA95" s="64">
        <f t="shared" si="21"/>
        <v>1.383143</v>
      </c>
      <c r="AB95" s="6" t="s">
        <v>103</v>
      </c>
      <c r="AC95" s="71">
        <f t="shared" si="15"/>
        <v>0</v>
      </c>
      <c r="AD95" s="72">
        <f t="shared" si="15"/>
        <v>0</v>
      </c>
      <c r="AE95" s="72">
        <f t="shared" si="15"/>
        <v>0</v>
      </c>
      <c r="AF95" s="73">
        <f t="shared" si="15"/>
        <v>0</v>
      </c>
      <c r="AG95" s="17">
        <f t="shared" si="18"/>
        <v>0</v>
      </c>
      <c r="AH95" s="14">
        <v>0</v>
      </c>
      <c r="AI95" s="1"/>
      <c r="AJ95" s="1"/>
      <c r="AK95" s="1"/>
      <c r="AL95" s="1"/>
    </row>
    <row r="96" spans="1:38" ht="13.5" customHeight="1">
      <c r="A96" s="6" t="s">
        <v>104</v>
      </c>
      <c r="B96" s="37">
        <v>4545</v>
      </c>
      <c r="C96" s="37">
        <v>3407</v>
      </c>
      <c r="D96" s="37">
        <v>2840</v>
      </c>
      <c r="E96" s="37">
        <v>2697</v>
      </c>
      <c r="F96" s="33" t="s">
        <v>204</v>
      </c>
      <c r="G96" s="7" t="s">
        <v>104</v>
      </c>
      <c r="H96" s="42"/>
      <c r="I96" s="43"/>
      <c r="J96" s="43"/>
      <c r="K96" s="44"/>
      <c r="L96" s="15">
        <f t="shared" si="19"/>
        <v>0</v>
      </c>
      <c r="M96" s="15">
        <f t="shared" si="19"/>
        <v>0</v>
      </c>
      <c r="N96" s="15">
        <f t="shared" si="19"/>
        <v>0</v>
      </c>
      <c r="O96" s="16">
        <f t="shared" si="16"/>
        <v>0</v>
      </c>
      <c r="P96" s="51">
        <f t="shared" si="20"/>
        <v>0</v>
      </c>
      <c r="Q96" s="52">
        <f t="shared" si="22"/>
        <v>0</v>
      </c>
      <c r="R96" s="52">
        <f t="shared" si="23"/>
        <v>0</v>
      </c>
      <c r="S96" s="53">
        <f t="shared" si="24"/>
        <v>0</v>
      </c>
      <c r="T96" s="10" t="b">
        <f t="shared" si="17"/>
        <v>1</v>
      </c>
      <c r="U96" s="11" t="b">
        <f t="shared" si="17"/>
        <v>1</v>
      </c>
      <c r="V96" s="11" t="b">
        <f t="shared" si="17"/>
        <v>1</v>
      </c>
      <c r="W96" s="12" t="b">
        <f t="shared" si="17"/>
        <v>1</v>
      </c>
      <c r="X96" s="62">
        <f t="shared" si="21"/>
        <v>2.350051</v>
      </c>
      <c r="Y96" s="63">
        <f t="shared" si="21"/>
        <v>1.761633</v>
      </c>
      <c r="Z96" s="63">
        <f t="shared" si="21"/>
        <v>1.468459</v>
      </c>
      <c r="AA96" s="64">
        <f t="shared" si="21"/>
        <v>1.3945189999999998</v>
      </c>
      <c r="AB96" s="6" t="s">
        <v>104</v>
      </c>
      <c r="AC96" s="71">
        <f t="shared" si="15"/>
        <v>0</v>
      </c>
      <c r="AD96" s="72">
        <f t="shared" si="15"/>
        <v>0</v>
      </c>
      <c r="AE96" s="72">
        <f t="shared" si="15"/>
        <v>0</v>
      </c>
      <c r="AF96" s="73">
        <f t="shared" si="15"/>
        <v>0</v>
      </c>
      <c r="AG96" s="17">
        <f t="shared" si="18"/>
        <v>0</v>
      </c>
      <c r="AH96" s="14">
        <v>0</v>
      </c>
      <c r="AI96" s="1"/>
      <c r="AJ96" s="1"/>
      <c r="AK96" s="1"/>
      <c r="AL96" s="1"/>
    </row>
    <row r="97" spans="1:38" ht="13.5" customHeight="1">
      <c r="A97" s="6" t="s">
        <v>105</v>
      </c>
      <c r="B97" s="37">
        <v>4576</v>
      </c>
      <c r="C97" s="37">
        <v>3432</v>
      </c>
      <c r="D97" s="37">
        <v>2861</v>
      </c>
      <c r="E97" s="37">
        <v>2719</v>
      </c>
      <c r="F97" s="33" t="s">
        <v>205</v>
      </c>
      <c r="G97" s="7" t="s">
        <v>105</v>
      </c>
      <c r="H97" s="42"/>
      <c r="I97" s="43"/>
      <c r="J97" s="43"/>
      <c r="K97" s="44"/>
      <c r="L97" s="15">
        <f t="shared" si="19"/>
        <v>0</v>
      </c>
      <c r="M97" s="15">
        <f t="shared" si="19"/>
        <v>0</v>
      </c>
      <c r="N97" s="15">
        <f t="shared" si="19"/>
        <v>0</v>
      </c>
      <c r="O97" s="16">
        <f t="shared" si="16"/>
        <v>0</v>
      </c>
      <c r="P97" s="51">
        <f t="shared" si="20"/>
        <v>0</v>
      </c>
      <c r="Q97" s="52">
        <f t="shared" si="22"/>
        <v>0</v>
      </c>
      <c r="R97" s="52">
        <f t="shared" si="23"/>
        <v>0</v>
      </c>
      <c r="S97" s="53">
        <f t="shared" si="24"/>
        <v>0</v>
      </c>
      <c r="T97" s="10" t="b">
        <f t="shared" si="17"/>
        <v>1</v>
      </c>
      <c r="U97" s="11" t="b">
        <f t="shared" si="17"/>
        <v>1</v>
      </c>
      <c r="V97" s="11" t="b">
        <f t="shared" si="17"/>
        <v>1</v>
      </c>
      <c r="W97" s="12" t="b">
        <f t="shared" si="17"/>
        <v>1</v>
      </c>
      <c r="X97" s="62">
        <f t="shared" si="21"/>
        <v>2.3660799999999997</v>
      </c>
      <c r="Y97" s="63">
        <f t="shared" si="21"/>
        <v>1.77456</v>
      </c>
      <c r="Z97" s="63">
        <f t="shared" si="21"/>
        <v>1.479317</v>
      </c>
      <c r="AA97" s="64">
        <f t="shared" si="21"/>
        <v>1.405894</v>
      </c>
      <c r="AB97" s="6" t="s">
        <v>105</v>
      </c>
      <c r="AC97" s="71">
        <f t="shared" si="15"/>
        <v>0</v>
      </c>
      <c r="AD97" s="72">
        <f t="shared" si="15"/>
        <v>0</v>
      </c>
      <c r="AE97" s="72">
        <f t="shared" si="15"/>
        <v>0</v>
      </c>
      <c r="AF97" s="73">
        <f t="shared" si="15"/>
        <v>0</v>
      </c>
      <c r="AG97" s="17">
        <f t="shared" si="18"/>
        <v>0</v>
      </c>
      <c r="AH97" s="14">
        <v>0</v>
      </c>
      <c r="AI97" s="1"/>
      <c r="AJ97" s="1"/>
      <c r="AK97" s="1"/>
      <c r="AL97" s="1"/>
    </row>
    <row r="98" spans="1:38" ht="13.5" customHeight="1">
      <c r="A98" s="6" t="s">
        <v>106</v>
      </c>
      <c r="B98" s="37">
        <v>4613</v>
      </c>
      <c r="C98" s="37">
        <v>3463</v>
      </c>
      <c r="D98" s="37">
        <v>2883</v>
      </c>
      <c r="E98" s="37">
        <v>2740</v>
      </c>
      <c r="F98" s="33" t="s">
        <v>206</v>
      </c>
      <c r="G98" s="7" t="s">
        <v>106</v>
      </c>
      <c r="H98" s="42"/>
      <c r="I98" s="43"/>
      <c r="J98" s="43"/>
      <c r="K98" s="44"/>
      <c r="L98" s="15">
        <f t="shared" si="19"/>
        <v>0</v>
      </c>
      <c r="M98" s="15">
        <f t="shared" si="19"/>
        <v>0</v>
      </c>
      <c r="N98" s="15">
        <f t="shared" si="19"/>
        <v>0</v>
      </c>
      <c r="O98" s="16">
        <f t="shared" si="16"/>
        <v>0</v>
      </c>
      <c r="P98" s="51">
        <f t="shared" si="20"/>
        <v>0</v>
      </c>
      <c r="Q98" s="52">
        <f t="shared" si="22"/>
        <v>0</v>
      </c>
      <c r="R98" s="52">
        <f t="shared" si="23"/>
        <v>0</v>
      </c>
      <c r="S98" s="53">
        <f t="shared" si="24"/>
        <v>0</v>
      </c>
      <c r="T98" s="10" t="b">
        <f t="shared" si="17"/>
        <v>1</v>
      </c>
      <c r="U98" s="11" t="b">
        <f t="shared" si="17"/>
        <v>1</v>
      </c>
      <c r="V98" s="11" t="b">
        <f t="shared" si="17"/>
        <v>1</v>
      </c>
      <c r="W98" s="12" t="b">
        <f t="shared" si="17"/>
        <v>1</v>
      </c>
      <c r="X98" s="62">
        <f t="shared" si="21"/>
        <v>2.385211</v>
      </c>
      <c r="Y98" s="63">
        <f t="shared" si="21"/>
        <v>1.790589</v>
      </c>
      <c r="Z98" s="63">
        <f t="shared" si="21"/>
        <v>1.490692</v>
      </c>
      <c r="AA98" s="64">
        <f t="shared" si="21"/>
        <v>1.416752</v>
      </c>
      <c r="AB98" s="6" t="s">
        <v>106</v>
      </c>
      <c r="AC98" s="71">
        <f t="shared" si="15"/>
        <v>0</v>
      </c>
      <c r="AD98" s="72">
        <f t="shared" si="15"/>
        <v>0</v>
      </c>
      <c r="AE98" s="72">
        <f t="shared" si="15"/>
        <v>0</v>
      </c>
      <c r="AF98" s="73">
        <f t="shared" si="15"/>
        <v>0</v>
      </c>
      <c r="AG98" s="17">
        <f t="shared" si="18"/>
        <v>0</v>
      </c>
      <c r="AH98" s="14">
        <v>0</v>
      </c>
      <c r="AI98" s="1"/>
      <c r="AJ98" s="1"/>
      <c r="AK98" s="1"/>
      <c r="AL98" s="1"/>
    </row>
    <row r="99" spans="1:38" ht="13.5" customHeight="1">
      <c r="A99" s="6" t="s">
        <v>107</v>
      </c>
      <c r="B99" s="37">
        <v>4650</v>
      </c>
      <c r="C99" s="37">
        <v>3484</v>
      </c>
      <c r="D99" s="37">
        <v>2905</v>
      </c>
      <c r="E99" s="37">
        <v>2759</v>
      </c>
      <c r="F99" s="33" t="s">
        <v>207</v>
      </c>
      <c r="G99" s="7" t="s">
        <v>107</v>
      </c>
      <c r="H99" s="42"/>
      <c r="I99" s="43"/>
      <c r="J99" s="43"/>
      <c r="K99" s="44"/>
      <c r="L99" s="15">
        <f t="shared" si="19"/>
        <v>0</v>
      </c>
      <c r="M99" s="15">
        <f t="shared" si="19"/>
        <v>0</v>
      </c>
      <c r="N99" s="15">
        <f t="shared" si="19"/>
        <v>0</v>
      </c>
      <c r="O99" s="16">
        <f t="shared" si="16"/>
        <v>0</v>
      </c>
      <c r="P99" s="51">
        <f t="shared" si="20"/>
        <v>0</v>
      </c>
      <c r="Q99" s="52">
        <f t="shared" si="22"/>
        <v>0</v>
      </c>
      <c r="R99" s="52">
        <f t="shared" si="23"/>
        <v>0</v>
      </c>
      <c r="S99" s="53">
        <f t="shared" si="24"/>
        <v>0</v>
      </c>
      <c r="T99" s="10" t="b">
        <f t="shared" si="17"/>
        <v>1</v>
      </c>
      <c r="U99" s="11" t="b">
        <f t="shared" si="17"/>
        <v>1</v>
      </c>
      <c r="V99" s="11" t="b">
        <f t="shared" si="17"/>
        <v>1</v>
      </c>
      <c r="W99" s="12" t="b">
        <f t="shared" si="17"/>
        <v>1</v>
      </c>
      <c r="X99" s="62">
        <f t="shared" si="21"/>
        <v>2.404343</v>
      </c>
      <c r="Y99" s="63">
        <f t="shared" si="21"/>
        <v>1.801447</v>
      </c>
      <c r="Z99" s="63">
        <f t="shared" si="21"/>
        <v>1.502068</v>
      </c>
      <c r="AA99" s="64">
        <f t="shared" si="21"/>
        <v>1.426577</v>
      </c>
      <c r="AB99" s="6" t="s">
        <v>107</v>
      </c>
      <c r="AC99" s="71">
        <f t="shared" si="15"/>
        <v>0</v>
      </c>
      <c r="AD99" s="72">
        <f t="shared" si="15"/>
        <v>0</v>
      </c>
      <c r="AE99" s="72">
        <f t="shared" si="15"/>
        <v>0</v>
      </c>
      <c r="AF99" s="73">
        <f t="shared" si="15"/>
        <v>0</v>
      </c>
      <c r="AG99" s="17">
        <f t="shared" si="18"/>
        <v>0</v>
      </c>
      <c r="AH99" s="14">
        <v>0</v>
      </c>
      <c r="AI99" s="1"/>
      <c r="AJ99" s="1"/>
      <c r="AK99" s="1"/>
      <c r="AL99" s="1"/>
    </row>
    <row r="100" spans="1:38" ht="13.5" customHeight="1">
      <c r="A100" s="6" t="s">
        <v>108</v>
      </c>
      <c r="B100" s="37">
        <v>4681</v>
      </c>
      <c r="C100" s="37">
        <v>3512</v>
      </c>
      <c r="D100" s="37">
        <v>2930</v>
      </c>
      <c r="E100" s="37">
        <v>2781</v>
      </c>
      <c r="F100" s="33" t="s">
        <v>208</v>
      </c>
      <c r="G100" s="7" t="s">
        <v>108</v>
      </c>
      <c r="H100" s="42"/>
      <c r="I100" s="43"/>
      <c r="J100" s="43"/>
      <c r="K100" s="44"/>
      <c r="L100" s="15">
        <f t="shared" si="19"/>
        <v>0</v>
      </c>
      <c r="M100" s="15">
        <f t="shared" si="19"/>
        <v>0</v>
      </c>
      <c r="N100" s="15">
        <f t="shared" si="19"/>
        <v>0</v>
      </c>
      <c r="O100" s="16">
        <f t="shared" si="16"/>
        <v>0</v>
      </c>
      <c r="P100" s="51">
        <f t="shared" si="20"/>
        <v>0</v>
      </c>
      <c r="Q100" s="52">
        <f t="shared" si="22"/>
        <v>0</v>
      </c>
      <c r="R100" s="52">
        <f t="shared" si="23"/>
        <v>0</v>
      </c>
      <c r="S100" s="53">
        <f t="shared" si="24"/>
        <v>0</v>
      </c>
      <c r="T100" s="10" t="b">
        <f t="shared" si="17"/>
        <v>1</v>
      </c>
      <c r="U100" s="11" t="b">
        <f t="shared" si="17"/>
        <v>1</v>
      </c>
      <c r="V100" s="11" t="b">
        <f t="shared" si="17"/>
        <v>1</v>
      </c>
      <c r="W100" s="12" t="b">
        <f t="shared" si="17"/>
        <v>1</v>
      </c>
      <c r="X100" s="62">
        <f t="shared" si="21"/>
        <v>2.420372</v>
      </c>
      <c r="Y100" s="63">
        <f t="shared" si="21"/>
        <v>1.815925</v>
      </c>
      <c r="Z100" s="63">
        <f t="shared" si="21"/>
        <v>1.514994</v>
      </c>
      <c r="AA100" s="64">
        <f t="shared" si="21"/>
        <v>1.437952</v>
      </c>
      <c r="AB100" s="6" t="s">
        <v>108</v>
      </c>
      <c r="AC100" s="71">
        <f t="shared" si="15"/>
        <v>0</v>
      </c>
      <c r="AD100" s="72">
        <f t="shared" si="15"/>
        <v>0</v>
      </c>
      <c r="AE100" s="72">
        <f t="shared" si="15"/>
        <v>0</v>
      </c>
      <c r="AF100" s="73">
        <f t="shared" si="15"/>
        <v>0</v>
      </c>
      <c r="AG100" s="17">
        <f t="shared" si="18"/>
        <v>0</v>
      </c>
      <c r="AH100" s="14">
        <v>0</v>
      </c>
      <c r="AI100" s="1"/>
      <c r="AJ100" s="1"/>
      <c r="AK100" s="1"/>
      <c r="AL100" s="1"/>
    </row>
    <row r="101" spans="1:38" ht="13.5" customHeight="1">
      <c r="A101" s="6" t="s">
        <v>109</v>
      </c>
      <c r="B101" s="37">
        <v>4718</v>
      </c>
      <c r="C101" s="37">
        <v>3537</v>
      </c>
      <c r="D101" s="37">
        <v>2948</v>
      </c>
      <c r="E101" s="37">
        <v>2799</v>
      </c>
      <c r="F101" s="33" t="s">
        <v>209</v>
      </c>
      <c r="G101" s="7" t="s">
        <v>109</v>
      </c>
      <c r="H101" s="42"/>
      <c r="I101" s="43"/>
      <c r="J101" s="43"/>
      <c r="K101" s="44"/>
      <c r="L101" s="15">
        <f t="shared" si="19"/>
        <v>0</v>
      </c>
      <c r="M101" s="15">
        <f t="shared" si="19"/>
        <v>0</v>
      </c>
      <c r="N101" s="15">
        <f t="shared" si="19"/>
        <v>0</v>
      </c>
      <c r="O101" s="16">
        <f t="shared" si="16"/>
        <v>0</v>
      </c>
      <c r="P101" s="51">
        <f t="shared" si="20"/>
        <v>0</v>
      </c>
      <c r="Q101" s="52">
        <f t="shared" si="22"/>
        <v>0</v>
      </c>
      <c r="R101" s="52">
        <f t="shared" si="23"/>
        <v>0</v>
      </c>
      <c r="S101" s="53">
        <f t="shared" si="24"/>
        <v>0</v>
      </c>
      <c r="T101" s="10" t="b">
        <f t="shared" si="17"/>
        <v>1</v>
      </c>
      <c r="U101" s="11" t="b">
        <f t="shared" si="17"/>
        <v>1</v>
      </c>
      <c r="V101" s="11" t="b">
        <f t="shared" si="17"/>
        <v>1</v>
      </c>
      <c r="W101" s="12" t="b">
        <f t="shared" si="17"/>
        <v>1</v>
      </c>
      <c r="X101" s="62">
        <f t="shared" si="21"/>
        <v>2.4395029999999998</v>
      </c>
      <c r="Y101" s="63">
        <f t="shared" si="21"/>
        <v>1.828852</v>
      </c>
      <c r="Z101" s="63">
        <f t="shared" si="21"/>
        <v>1.524301</v>
      </c>
      <c r="AA101" s="64">
        <f t="shared" si="21"/>
        <v>1.4472589999999999</v>
      </c>
      <c r="AB101" s="6" t="s">
        <v>109</v>
      </c>
      <c r="AC101" s="71">
        <f t="shared" si="15"/>
        <v>0</v>
      </c>
      <c r="AD101" s="72">
        <f t="shared" si="15"/>
        <v>0</v>
      </c>
      <c r="AE101" s="72">
        <f t="shared" si="15"/>
        <v>0</v>
      </c>
      <c r="AF101" s="73">
        <f t="shared" si="15"/>
        <v>0</v>
      </c>
      <c r="AG101" s="17">
        <f t="shared" si="18"/>
        <v>0</v>
      </c>
      <c r="AH101" s="14">
        <v>0</v>
      </c>
      <c r="AI101" s="1"/>
      <c r="AJ101" s="1"/>
      <c r="AK101" s="1"/>
      <c r="AL101" s="1"/>
    </row>
    <row r="102" spans="1:38" ht="13.5" customHeight="1">
      <c r="A102" s="6" t="s">
        <v>110</v>
      </c>
      <c r="B102" s="37">
        <v>4755</v>
      </c>
      <c r="C102" s="37">
        <v>3568</v>
      </c>
      <c r="D102" s="37">
        <v>2973</v>
      </c>
      <c r="E102" s="37">
        <v>2827</v>
      </c>
      <c r="F102" s="33" t="s">
        <v>210</v>
      </c>
      <c r="G102" s="7" t="s">
        <v>110</v>
      </c>
      <c r="H102" s="42"/>
      <c r="I102" s="43"/>
      <c r="J102" s="43"/>
      <c r="K102" s="44"/>
      <c r="L102" s="15">
        <f t="shared" si="19"/>
        <v>0</v>
      </c>
      <c r="M102" s="15">
        <f t="shared" si="19"/>
        <v>0</v>
      </c>
      <c r="N102" s="15">
        <f t="shared" si="19"/>
        <v>0</v>
      </c>
      <c r="O102" s="16">
        <f t="shared" si="16"/>
        <v>0</v>
      </c>
      <c r="P102" s="51">
        <f t="shared" si="20"/>
        <v>0</v>
      </c>
      <c r="Q102" s="52">
        <f t="shared" si="22"/>
        <v>0</v>
      </c>
      <c r="R102" s="52">
        <f t="shared" si="23"/>
        <v>0</v>
      </c>
      <c r="S102" s="53">
        <f t="shared" si="24"/>
        <v>0</v>
      </c>
      <c r="T102" s="10" t="b">
        <f t="shared" si="17"/>
        <v>1</v>
      </c>
      <c r="U102" s="11" t="b">
        <f t="shared" si="17"/>
        <v>1</v>
      </c>
      <c r="V102" s="11" t="b">
        <f t="shared" si="17"/>
        <v>1</v>
      </c>
      <c r="W102" s="12" t="b">
        <f t="shared" si="17"/>
        <v>1</v>
      </c>
      <c r="X102" s="62">
        <f t="shared" si="21"/>
        <v>2.458634</v>
      </c>
      <c r="Y102" s="63">
        <f t="shared" si="21"/>
        <v>1.844881</v>
      </c>
      <c r="Z102" s="63">
        <f t="shared" si="21"/>
        <v>1.537228</v>
      </c>
      <c r="AA102" s="64">
        <f t="shared" si="21"/>
        <v>1.4617369999999998</v>
      </c>
      <c r="AB102" s="6" t="s">
        <v>110</v>
      </c>
      <c r="AC102" s="71">
        <f t="shared" si="15"/>
        <v>0</v>
      </c>
      <c r="AD102" s="72">
        <f t="shared" si="15"/>
        <v>0</v>
      </c>
      <c r="AE102" s="72">
        <f t="shared" si="15"/>
        <v>0</v>
      </c>
      <c r="AF102" s="73">
        <f t="shared" si="15"/>
        <v>0</v>
      </c>
      <c r="AG102" s="17">
        <f t="shared" si="18"/>
        <v>0</v>
      </c>
      <c r="AH102" s="14">
        <v>0</v>
      </c>
      <c r="AI102" s="1"/>
      <c r="AJ102" s="1"/>
      <c r="AK102" s="1"/>
      <c r="AL102" s="1"/>
    </row>
    <row r="103" spans="1:38" ht="13.5" customHeight="1" thickBot="1">
      <c r="A103" s="6" t="s">
        <v>111</v>
      </c>
      <c r="B103" s="38">
        <v>4790</v>
      </c>
      <c r="C103" s="38">
        <v>3593</v>
      </c>
      <c r="D103" s="38">
        <v>2992</v>
      </c>
      <c r="E103" s="38">
        <v>2846</v>
      </c>
      <c r="F103" s="33" t="s">
        <v>211</v>
      </c>
      <c r="G103" s="7" t="s">
        <v>111</v>
      </c>
      <c r="H103" s="45"/>
      <c r="I103" s="46"/>
      <c r="J103" s="46"/>
      <c r="K103" s="47"/>
      <c r="L103" s="22">
        <f t="shared" si="19"/>
        <v>0</v>
      </c>
      <c r="M103" s="22">
        <f t="shared" si="19"/>
        <v>0</v>
      </c>
      <c r="N103" s="22">
        <f t="shared" si="19"/>
        <v>0</v>
      </c>
      <c r="O103" s="23">
        <f t="shared" si="16"/>
        <v>0</v>
      </c>
      <c r="P103" s="54">
        <f t="shared" si="20"/>
        <v>0</v>
      </c>
      <c r="Q103" s="55">
        <f t="shared" si="22"/>
        <v>0</v>
      </c>
      <c r="R103" s="55">
        <f t="shared" si="23"/>
        <v>0</v>
      </c>
      <c r="S103" s="56">
        <f t="shared" si="24"/>
        <v>0</v>
      </c>
      <c r="T103" s="24" t="b">
        <f t="shared" si="17"/>
        <v>1</v>
      </c>
      <c r="U103" s="25" t="b">
        <f t="shared" si="17"/>
        <v>1</v>
      </c>
      <c r="V103" s="25" t="b">
        <f t="shared" si="17"/>
        <v>1</v>
      </c>
      <c r="W103" s="26" t="b">
        <f t="shared" si="17"/>
        <v>1</v>
      </c>
      <c r="X103" s="65">
        <f t="shared" si="21"/>
        <v>2.4767319999999997</v>
      </c>
      <c r="Y103" s="66">
        <f t="shared" si="21"/>
        <v>1.857807</v>
      </c>
      <c r="Z103" s="66">
        <f t="shared" si="21"/>
        <v>1.5470519999999999</v>
      </c>
      <c r="AA103" s="67">
        <f t="shared" si="21"/>
        <v>1.471561</v>
      </c>
      <c r="AB103" s="6" t="s">
        <v>111</v>
      </c>
      <c r="AC103" s="74">
        <f t="shared" si="15"/>
        <v>0</v>
      </c>
      <c r="AD103" s="75">
        <f t="shared" si="15"/>
        <v>0</v>
      </c>
      <c r="AE103" s="75">
        <f t="shared" si="15"/>
        <v>0</v>
      </c>
      <c r="AF103" s="76">
        <f t="shared" si="15"/>
        <v>0</v>
      </c>
      <c r="AG103" s="27">
        <f t="shared" si="18"/>
        <v>0</v>
      </c>
      <c r="AH103" s="14">
        <v>0</v>
      </c>
      <c r="AI103" s="1"/>
      <c r="AJ103" s="1"/>
      <c r="AK103" s="1"/>
      <c r="AL103" s="1"/>
    </row>
    <row r="104" spans="6:33" ht="16.5" customHeight="1" thickBot="1">
      <c r="F104" s="33" t="s">
        <v>212</v>
      </c>
      <c r="G104" s="107" t="s">
        <v>214</v>
      </c>
      <c r="H104" s="107"/>
      <c r="I104" s="106">
        <f>SUMPRODUCT(H6:K103,AC6:AF103)</f>
        <v>0</v>
      </c>
      <c r="J104" s="106"/>
      <c r="K104" s="106"/>
      <c r="L104" s="57"/>
      <c r="M104" s="57"/>
      <c r="N104" s="57"/>
      <c r="O104" s="57"/>
      <c r="P104" s="57"/>
      <c r="Q104" s="57"/>
      <c r="R104" s="57"/>
      <c r="T104" s="77" t="str">
        <f>IF(COUNTIF(T6:W103,"igaz")=392,"MEGFELELŐ","NEM MEGFELELŐ")</f>
        <v>MEGFELELŐ</v>
      </c>
      <c r="U104" s="78"/>
      <c r="V104" s="78"/>
      <c r="W104" s="79"/>
      <c r="AC104" s="30">
        <v>30</v>
      </c>
      <c r="AD104" s="30">
        <v>30</v>
      </c>
      <c r="AE104" s="30">
        <v>20</v>
      </c>
      <c r="AF104" s="30">
        <v>20</v>
      </c>
      <c r="AG104" s="31"/>
    </row>
    <row r="105" spans="6:33" ht="15.75" customHeight="1" hidden="1">
      <c r="F105" s="58"/>
      <c r="G105" s="57" t="s">
        <v>216</v>
      </c>
      <c r="H105" s="57"/>
      <c r="I105" s="57"/>
      <c r="J105" s="57"/>
      <c r="K105" s="57">
        <v>0</v>
      </c>
      <c r="L105" s="57"/>
      <c r="M105" s="57"/>
      <c r="N105" s="57"/>
      <c r="O105" s="57"/>
      <c r="P105" s="57"/>
      <c r="Q105" s="57"/>
      <c r="R105" s="57"/>
      <c r="AC105" s="32">
        <v>1</v>
      </c>
      <c r="AD105" s="32">
        <v>1.333</v>
      </c>
      <c r="AE105" s="32">
        <v>1.605</v>
      </c>
      <c r="AF105" s="32">
        <v>1.685</v>
      </c>
      <c r="AG105" s="31"/>
    </row>
    <row r="106" spans="6:33" ht="21.75" customHeight="1" hidden="1" thickBot="1">
      <c r="F106" s="58"/>
      <c r="G106" s="57" t="s">
        <v>217</v>
      </c>
      <c r="H106" s="57"/>
      <c r="I106" s="57"/>
      <c r="J106" s="57"/>
      <c r="K106" s="57">
        <v>0</v>
      </c>
      <c r="L106" s="57"/>
      <c r="M106" s="57"/>
      <c r="N106" s="57"/>
      <c r="O106" s="57"/>
      <c r="P106" s="57"/>
      <c r="Q106" s="57"/>
      <c r="R106" s="57"/>
      <c r="AC106" s="32"/>
      <c r="AD106" s="32"/>
      <c r="AE106" s="32"/>
      <c r="AF106" s="32"/>
      <c r="AG106" s="31"/>
    </row>
    <row r="107" spans="6:33" ht="21" customHeight="1" thickBot="1" thickTop="1">
      <c r="F107" s="33" t="s">
        <v>213</v>
      </c>
      <c r="G107" s="101" t="s">
        <v>215</v>
      </c>
      <c r="H107" s="102"/>
      <c r="I107" s="103">
        <f>I104-(I104*0.8*(K105/100))-(I104*0.05*(K106/100))</f>
        <v>0</v>
      </c>
      <c r="J107" s="104"/>
      <c r="K107" s="105"/>
      <c r="AC107" s="32"/>
      <c r="AD107" s="32"/>
      <c r="AE107" s="32"/>
      <c r="AF107" s="32"/>
      <c r="AG107" s="31"/>
    </row>
    <row r="108" spans="29:33" ht="13.5" thickTop="1">
      <c r="AC108" s="32"/>
      <c r="AD108" s="32"/>
      <c r="AE108" s="32"/>
      <c r="AF108" s="32"/>
      <c r="AG108" s="31"/>
    </row>
  </sheetData>
  <sheetProtection password="D0B3" sheet="1" objects="1" scenarios="1"/>
  <mergeCells count="25">
    <mergeCell ref="G107:H107"/>
    <mergeCell ref="I107:K107"/>
    <mergeCell ref="L2:O2"/>
    <mergeCell ref="P2:S5"/>
    <mergeCell ref="I104:K104"/>
    <mergeCell ref="G104:H104"/>
    <mergeCell ref="L4:O5"/>
    <mergeCell ref="B4:E5"/>
    <mergeCell ref="G4:G5"/>
    <mergeCell ref="AC2:AF2"/>
    <mergeCell ref="X4:AA5"/>
    <mergeCell ref="AB4:AB5"/>
    <mergeCell ref="AC4:AF4"/>
    <mergeCell ref="X2:AA2"/>
    <mergeCell ref="AB2:AB3"/>
    <mergeCell ref="T104:W104"/>
    <mergeCell ref="T2:W5"/>
    <mergeCell ref="A2:A3"/>
    <mergeCell ref="B2:E2"/>
    <mergeCell ref="G2:G3"/>
    <mergeCell ref="H2:K2"/>
    <mergeCell ref="F2:F5"/>
    <mergeCell ref="H4:K4"/>
    <mergeCell ref="H5:K5"/>
    <mergeCell ref="A4:A5"/>
  </mergeCells>
  <conditionalFormatting sqref="T6:W103">
    <cfRule type="cellIs" priority="1" dxfId="0" operator="equal" stopIfTrue="1">
      <formula>FALSE</formula>
    </cfRule>
  </conditionalFormatting>
  <printOptions horizontalCentered="1"/>
  <pageMargins left="0.2362204724409449" right="0.2362204724409449" top="0.7480314960629921" bottom="0.6299212598425197" header="0.2755905511811024" footer="0.1968503937007874"/>
  <pageSetup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Saab</dc:creator>
  <cp:keywords/>
  <dc:description/>
  <cp:lastModifiedBy>Jávor Edit</cp:lastModifiedBy>
  <cp:lastPrinted>2008-08-23T18:38:34Z</cp:lastPrinted>
  <dcterms:created xsi:type="dcterms:W3CDTF">2007-06-19T17:29:02Z</dcterms:created>
  <dcterms:modified xsi:type="dcterms:W3CDTF">2016-07-29T11:54:48Z</dcterms:modified>
  <cp:category/>
  <cp:version/>
  <cp:contentType/>
  <cp:contentStatus/>
</cp:coreProperties>
</file>