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3150" windowWidth="11340" windowHeight="8070" activeTab="1"/>
  </bookViews>
  <sheets>
    <sheet name="Összesítő2" sheetId="1" r:id="rId1"/>
    <sheet name="Útépítés munkálatai" sheetId="2" r:id="rId2"/>
  </sheets>
  <definedNames>
    <definedName name="_xlnm.Print_Titles" localSheetId="0">'Összesítő2'!$5:$5</definedName>
    <definedName name="_xlnm.Print_Area" localSheetId="0">'Összesítő2'!$A$1:$D$36</definedName>
  </definedNames>
  <calcPr fullCalcOnLoad="1"/>
</workbook>
</file>

<file path=xl/sharedStrings.xml><?xml version="1.0" encoding="utf-8"?>
<sst xmlns="http://schemas.openxmlformats.org/spreadsheetml/2006/main" count="162" uniqueCount="99">
  <si>
    <t>Ssz.</t>
  </si>
  <si>
    <t>Tétel szövege</t>
  </si>
  <si>
    <t>Egység</t>
  </si>
  <si>
    <t>Anyag egységár</t>
  </si>
  <si>
    <t>db</t>
  </si>
  <si>
    <t>Mennyiség</t>
  </si>
  <si>
    <t>Hódmezővásárhely Zrínyi Miklós laktanya</t>
  </si>
  <si>
    <t>út és közmű felújítási munkái II. ütem</t>
  </si>
  <si>
    <t>Anyag+Díj</t>
  </si>
  <si>
    <t>(A+D)*mennyiség</t>
  </si>
  <si>
    <t>Díj egységár</t>
  </si>
  <si>
    <t>Összesen nettó</t>
  </si>
  <si>
    <t>Összesen bruttó</t>
  </si>
  <si>
    <t>Összesen</t>
  </si>
  <si>
    <r>
      <rPr>
        <b/>
        <sz val="12"/>
        <rFont val="Times New Roman"/>
        <family val="1"/>
      </rPr>
      <t>1. típusú útpályaszerkezet munkái</t>
    </r>
    <r>
      <rPr>
        <sz val="12"/>
        <rFont val="Times New Roman"/>
        <family val="1"/>
      </rPr>
      <t xml:space="preserve">, mely új aszfalt burkolat és új burkolatalap készítését jelenti </t>
    </r>
    <r>
      <rPr>
        <i/>
        <sz val="12"/>
        <rFont val="Times New Roman"/>
        <family val="1"/>
      </rPr>
      <t>(útszakaszok szélessége: haditechnikai emlékpark körül 3m, U/3-as ép. mellett 6m, R16 ép. mellett kanyarodó ívek kialakítása út és árok közötti 0,9m széles sávban)</t>
    </r>
  </si>
  <si>
    <t>meglévő felületek, betonburkolatok bontása, földtöbblet kiemelése 45cm-es rtg. vastagságban tervezett burkolat alatt, gépkocsira rakással (haditechnikai emlékpark két sarkánál nyerges vontatmányra méretezett kanyarodó ívek kialakításával)</t>
  </si>
  <si>
    <t>m3</t>
  </si>
  <si>
    <t>vízelvezetőárok ásása, vízelvezetéshez út melletti árok tisztítása, profilozása, földtöbblet kiemelése, gépkocsira rakással (haditechnikai emlékpark és az építendő út között, ill. az építendő út jobb oldalán az R12-es éphez vezető szakaszon és az R12-es ép. mellett a kerítésig vezetve)</t>
  </si>
  <si>
    <t>elbontott burkolat és földtöbblet elszállítása, lerakása hulladéklerakóhelyre, lazulással számolva</t>
  </si>
  <si>
    <t>tömörítés (altalaj) gépi erővel, nagy felületen, tömörségi fok: 90%</t>
  </si>
  <si>
    <t>m2</t>
  </si>
  <si>
    <t>tükörkészítés tömörítés nélkül gépi erővel, kiegészítő kézi munkával, 2,5%-os lejtéssel az vízelvezető árok felé</t>
  </si>
  <si>
    <t>simító hengerlés a földmű (tükör) felületén, gépi erővel</t>
  </si>
  <si>
    <r>
      <rPr>
        <sz val="12"/>
        <rFont val="Times New Roman"/>
        <family val="1"/>
      </rPr>
      <t xml:space="preserve">M22-es zúzottkő ágyazat készítése 20 cm vtg., </t>
    </r>
    <r>
      <rPr>
        <sz val="12"/>
        <color indexed="8"/>
        <rFont val="Times New Roman"/>
        <family val="1"/>
      </rPr>
      <t>tömörségi fok: 95%</t>
    </r>
    <r>
      <rPr>
        <sz val="12"/>
        <rFont val="Times New Roman"/>
        <family val="1"/>
      </rPr>
      <t>,  2,5%-os lejtéssel a vízelvezető árok, ill. zöldterület felé (úttest szélességén 0,5-0,5m-rel túlnyújtva)</t>
    </r>
  </si>
  <si>
    <t>beton burkolatalap készítése 15cm vtg. Ckt-4 cementstabilizációval, utókezeléssel, 2,5%-os lejtéssel a vízelvezető árok, ill. zöldterület felé</t>
  </si>
  <si>
    <t>teljes felület bitumenemulziós permetezését követően hengerelt aszfalt kötőréteg készítése AC22 mF jelű keverékkel 6 cm vtg-ban, finiserrel terítve, majd hengerelve</t>
  </si>
  <si>
    <t>teljes felület bitumenemulziós permetezését követően hengerelt aszfalt kopóréteg készítése AC11 mF jelű keverékkel 4 cm vtg-ban, finiserrel terítve, majd hengerelve</t>
  </si>
  <si>
    <t>fm</t>
  </si>
  <si>
    <t>süllyesztett beton útszegély és aszfaltszönyeg találkozási hézagát rugalmas modifikált bitumenes tömítőanyaggal kell kitölteni</t>
  </si>
  <si>
    <t>útpadka készítése 10cm vtg. M22 zúzottkő terítésével és tömörítésével, 0,5m széllességben az építendő útszakasz kétoldalán</t>
  </si>
  <si>
    <r>
      <t xml:space="preserve">áteresz építése az út alá az R12-es épület elött,                      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>200-as KG PVC cső fektetésével</t>
    </r>
  </si>
  <si>
    <r>
      <rPr>
        <b/>
        <sz val="12"/>
        <rFont val="Times New Roman"/>
        <family val="1"/>
      </rPr>
      <t>2. típusú útpályaszerkezet munkái</t>
    </r>
    <r>
      <rPr>
        <sz val="12"/>
        <rFont val="Times New Roman"/>
        <family val="1"/>
      </rPr>
      <t xml:space="preserve">, mely új aszfalburkolat készítését jelenti a meglévő beton felületre </t>
    </r>
    <r>
      <rPr>
        <i/>
        <sz val="12"/>
        <rFont val="Times New Roman"/>
        <family val="1"/>
      </rPr>
      <t>(útszakaszok szélessége: R/16-os ép. elött 3,5m, R/24-es épületől a harckocsiútig 5m, U/3-as ép. elött 5m, 3. sz. kaputól a közútig 5m)</t>
    </r>
  </si>
  <si>
    <t>sérült betonrészek elbontása és gépkocsira rakása</t>
  </si>
  <si>
    <t>közúti behajtóhoz való csatlakozásnál, továbbá kapun kivül az 1. és a 3. sz. kapu elött az útcsatlakozásoknál, kapun kivül a  3. kapu előtti elágazásnál és az R18. sz. épület elött a beton felületet 3m hosszúságban és teljes szélleségben el kell bontani gépkocsira rakással (betonút és az új aszfalt szintbeni találkozása érdekében)</t>
  </si>
  <si>
    <t>R/24-től a harckocsiútig vezető útszakasz mellett lévő útjelző betonoszlopok ideiglenes bontása (kiásása), majd visszaállítása helyükre</t>
  </si>
  <si>
    <t>R/24-től a harckocsiútig vezető útszakasz mellett lévő beton csatorna fedlapok és tisztítóaknák bontása</t>
  </si>
  <si>
    <t>kiemelt beton útszegély bontása, U/3-as kapun kivüli, ill. U/3-as épület elötti szakaszon</t>
  </si>
  <si>
    <t>elbontott burkolat, beton szegélykövek elszállítása, lerakása hulladéklerakóhelyre, lazulással számolva</t>
  </si>
  <si>
    <t>járműtároló kapuja elött az útcsatlakozásnál, továbbá a sérült beton részek bontásának helyén, illetve az egyéb útcsatlakozások helyén M22-es zúzottkő ágyazat készítése 20 cm vtg., tömörségi fok: 95%, beton burkolat felé lejtetve</t>
  </si>
  <si>
    <t xml:space="preserve">járműtároló kapuja elött az útcsatlakozásnál, továbbá a sérült beton részek bontásának a helyén, illetve az egyéb útcsatlakozások helyén beton burkolatalap készítése 15cm vtg. Ckt-4 cementstabilizációval, utókezeléssel </t>
  </si>
  <si>
    <t xml:space="preserve">meglévő betonburkolatú útszakaszok tisztítása, portalanítása </t>
  </si>
  <si>
    <t>sérült részek felbontását és a teljes felület bitumenemulziós permetezését követően a felületek aszfalt kiegyenlítő réteggel (0-3cm vtg., AC8) történő javítása, szintbe hozása szükséges finiserrel, hengerléssel együtt</t>
  </si>
  <si>
    <t>hengerelt aszfalt kopóréteg készítése AC16 mF jelű keverékkel 6 cm vtg-ban, finiserrel terítve, majd hengerelve</t>
  </si>
  <si>
    <t>beton útszegélyek és aszfaltszönyeg találkozási hézagát rugalmas modifikált bitumenes tömítőanyaggal kell kitölteni</t>
  </si>
  <si>
    <t>csatorna és egyéb fedlapok szintbe hozása, beton szintemelő gyűrű elhelyezésével</t>
  </si>
  <si>
    <t>R16-os épület elött lévő ősszetört beton tisztító aknát el kell bontani és a helyére újat kell betonozni, acél fedlappal együtt (teherjárművek tömegére méretezve),  C30/37-XF3-16F2 min. betonból</t>
  </si>
  <si>
    <t>R/24-től a harckocsiútig vezető útszakasz mellett az elbontottak helyére új víznyelő akna készítése (előregyártott beton elemekből), öntvény fedráccsal, rács körül 1m2-es betonozott felülettel, C30/37-XF3-16F2 min. betonból</t>
  </si>
  <si>
    <t>burkolt vízelvezető árok betonlapjainak újra rakása szárazon (R/16-os épület körül)</t>
  </si>
  <si>
    <t>burkolt vízelvezető árok betonlapjainak újra rakása  C20/25-32/F1 minőségű betonba ágyazva (R/16-os épület bejárata elötti szakaszon)</t>
  </si>
  <si>
    <t>R/19 épület oldalsó bejárata elé (gk. tároló felöli oldal) acél hálóval vasalt 15cm vtg. beton beálló készítése 10cm vtg. zúzott kő ágyazatra, C30/37-XF3-16F2 min. betonból (5m*2m -es mérettel)</t>
  </si>
  <si>
    <r>
      <rPr>
        <b/>
        <sz val="12"/>
        <color indexed="8"/>
        <rFont val="Times New Roman"/>
        <family val="1"/>
      </rPr>
      <t>3. típusú útpályaszerkezet munkái</t>
    </r>
    <r>
      <rPr>
        <sz val="12"/>
        <color indexed="8"/>
        <rFont val="Times New Roman"/>
        <family val="1"/>
      </rPr>
      <t>, mely új bazaltbeton burkolat készítését jelenti a sérültek helyén, táblánként kivitelezve (</t>
    </r>
    <r>
      <rPr>
        <i/>
        <sz val="12"/>
        <color indexed="8"/>
        <rFont val="Times New Roman"/>
        <family val="1"/>
      </rPr>
      <t>tábla méret: kb. 2,5*4m)</t>
    </r>
  </si>
  <si>
    <t>sérült betonrészek bontása gépkocsira rakással</t>
  </si>
  <si>
    <t>vízelvezető árkok tisztítása, profilozása (U/68 épület elött lévő és U/69-es épület kétoldalán lévők) az ingatlan határán lévő befogadóig</t>
  </si>
  <si>
    <t xml:space="preserve">kiemelt betonútszegély bontása </t>
  </si>
  <si>
    <t>előregyártott betonfolyóka bontása (U/48 épület elött teljes hosszban)</t>
  </si>
  <si>
    <t>építendő beton folyóka helyének a kialakítása a meglévő beton felület vágásával és bontásával cca. 145fm hosszban</t>
  </si>
  <si>
    <t>elbontott burkolat, beton szegélykövek, folyókák és földtöbblet elszállítása, lerakása hulladéklerakóhelyre, lazulással számolva</t>
  </si>
  <si>
    <t>ágyazat javítása 25cm vtg. M22 ZK terítésével, tömörítve, tömörségi fok: 95%</t>
  </si>
  <si>
    <t>0,4mm vtg. PE fólia terítése betonozás alá</t>
  </si>
  <si>
    <t>felbontott betonrészek helyére 25cm vtg. Cp4/2,7 min. üveg, v. műanyag szállal adalékolt beton felület készítése, egybe betonozva, majd utólagos bevágott dilatációs hézagképzéssel, fozolt élekkel, utókezeléssel (R/28 ép. előtti kanyarodóív kialakításával együtt 60m2)</t>
  </si>
  <si>
    <t>beton útszegélyek és beton útfelület találkozását, továbbá az új betontáblák hézagait rugalmas modifikált bitumenes tömítőanyaggal kell kitölteni</t>
  </si>
  <si>
    <r>
      <t xml:space="preserve">csapadékvíz elvezetéshez ø200-as KG PVC cső fektetése a járműtároló sarkánál lévő utolsó tisztítóaknától kezdve az út alatt keresztben, bevezetve az R22-es épület elött építendő árokba (beton felület 0,5m széles sávban történő bontásával és visszabetonozásával együtt) </t>
    </r>
  </si>
  <si>
    <t>új burkolatlan vízelvezető árok kialakítása az R22-es épület elött lévő zöldterületen a meglévő nyíltárokig vezetve a kerítés mentén (1,5m-es szélességgel, 0,75m-es mélységgel, 60fm hosszúságban)</t>
  </si>
  <si>
    <t>U/69-es épület mögötti gépjárműtároló területén a nyilt árok felett 2db, acélhálóval erősített 25cm vtg. beton átjárót kell készíteni 5m-es szélességgel 2m-es hosszal, nehézjárművekre méretezve, Cp4/2,7 minőségű betonból</t>
  </si>
  <si>
    <t>burkolt vízelvezető árok betonlapjainak újra rakása szárazon (U/69-es épület mögötti szakasz)</t>
  </si>
  <si>
    <t>Repedés javítás</t>
  </si>
  <si>
    <t>U/25 épület előtti betonozott útszakaszon a hosszanti repedés tisztítása, alapozása, majd kitöltése rugalmas modifikált bitumenes tömítő anyaggal</t>
  </si>
  <si>
    <t>Általános kivitelezési feladatok</t>
  </si>
  <si>
    <t>felvonulási terület kialakítása (500m2)</t>
  </si>
  <si>
    <t>klts.</t>
  </si>
  <si>
    <t>mobil WC bérleti díja a kivitelezés időtartamára</t>
  </si>
  <si>
    <t>hónap</t>
  </si>
  <si>
    <t>takarítás, tereprendezés az építéssel érintett területeken</t>
  </si>
  <si>
    <t>klt.</t>
  </si>
  <si>
    <t>Útépítés munkálatai</t>
  </si>
  <si>
    <t>Munkanem összesen</t>
  </si>
  <si>
    <t>1. típusú útpálya szerkezet</t>
  </si>
  <si>
    <t>2. típusú útpálya szerkezet</t>
  </si>
  <si>
    <t>3. típusú útpálya szerkezet</t>
  </si>
  <si>
    <t>járműtároló kapuja és az aszfaltozandó betonút és a betonozott behajtó közötti beton felületet el kell bontani gépkocsira rakással (betonút és az új aszfalt szintbeni találkozása érdekében)</t>
  </si>
  <si>
    <t>útpadkához földkiemelés 10cm vtg, 0,5m széllességben az építendő útszakasz kétoldalán</t>
  </si>
  <si>
    <t>süllyesztett beton útszegély (15*20*40cm-es elemekből) készítése alapárok kiemelésével, beton alapgerendával C20/25-32/F1 minőségű betonból (Kérjük a pontos gyártmány meghatározását)</t>
  </si>
  <si>
    <t>kiemelt beton útszegély (25*20*15cm-es elemekből) készítése alapárok kiemelésével, beton alapgerendával C20/25-32/F1 minőségű betonból (U/3-as kapun kivüli, ill. U/3-as épület elötti szakaszon) (Kérjük a pontos gyártmány meghatározását)</t>
  </si>
  <si>
    <t>"K"-szegély készítése 25*10/15*30cm-es elemekből (betonjárda vágásával és bontásával a szegély vonalában, alapárok kiemelésével), beton alapgerendával C20/25-32/F1 minőségű betonból, út és járdaszakaszok találkozásának vonalában R/16-os épületnél, továbbá új aszfaltszőnyeg és meglévő betonútfelület találkozásának vonalában) (Kérjük a pontos gyártmány meghatározását)</t>
  </si>
  <si>
    <t>folyóka beépítése út és járdaszakaszok találkozásának vonalában R/16-os épületnél, pl.: ACO DRAIN S 100 K Powerlock polimerbeton folyóka  (100*16*16,5cm-es mérettel), gömbgrafitos öntötvas ráccsal (Kérjük a pontos gyártmány meghatározását)</t>
  </si>
  <si>
    <t>előregyártott betonfolyóka készítése 33*50*12cm méretben, beton alapozással C20/25-32/F1 minőségű betonból, fugázva, folyóka és betonútfelület találkozása bitumenes anyaggal rugalmasan tömítve, pl.: Kavics Beton termék (U/48 épület elött teljes hosszban a meglévő víznyelőbe, ill. a lekerített gépjárműtárolónál lévő beton árokig vezetve) (Kérjük a pontos gyártmány meghatározását)</t>
  </si>
  <si>
    <t>kiemelt beton útszegély (25*20*15cm-es elemekből) készítése alapárok kiemelésével, beton alapgerendával C20/25-32/F1 minőségű betonból, leágazásoknál kanyarodó ívek kialakításával (Kérjük a pontos gyártmány meghatározását)</t>
  </si>
  <si>
    <t>Csatolva:  helyszínrajz + harckocsiúton cserélendő betonlapok jelölése (1-1 lap)</t>
  </si>
  <si>
    <t>Általános megjegyzések a költségvetéssel kapcsolatban:</t>
  </si>
  <si>
    <t>Az útfelületek kivitelezését a csatolt helyszínrajzon jelölt nyomvonalakon kell elvégezni.</t>
  </si>
  <si>
    <t>Az ajánlatot a fenti táblázat kitöltésével úgy kell elkészíteni, hogy az tartalmazza a feladat megvalósításához szükséges valamennyi részfeladat költségét, akkor is ha azok külön tételsoron nem szerepelnek.
A fenti árazatlan költségvetés az Ajánlatkérő által kalkulált mennyiségeket tartalmazza. A kalkulált mennyiségekkel kapcsolatos véleményeltérések esetén az esélyegyenlőség biztosítása érdekében Ajánlattevőnek kiegészítő tájékoztatáskérésben jeleznie kell az eltéréseket, melyeket Ajánlatkérő elbírál és szükség esetén azok alapján az árazatlan költségvetésének a pontosítását végrehajtja. Az ajánlatok benyújtása előtt valamennyi Ajánlattevő a véleményeltérések alapján Ajánlatkérő által véglegesített, pontosított árazatlan költségvetést kézhez kapja annak érdekében, hogy az ajánlatok egyező műszaki tartalmat lefedő költségvetéseket tartalmazzanak.</t>
  </si>
  <si>
    <t>Átadási dokumentációba a beépített anyagok teljesítmény nyilatkozatát mellékelni kell.</t>
  </si>
  <si>
    <t>Valamennyi felhasznált anyaggal kapcsolatosan azok rendszertechnikai és alkalmazástechnikai előírásainak betartása kötelező!</t>
  </si>
  <si>
    <t>A táblázat kitöltésekor kérjük a képletek felülvizsgálatát. Az esetleges számolási hibákért és ebből adodó hibás összesítésekért, illetve téves vállalási összegekért az Ajánlatadó felel.</t>
  </si>
  <si>
    <t xml:space="preserve">Az átadott költségvetés kiírás tájékoztató jellegű, a mennyiségeket és a feladatokat helyszíni felméréssel szükséges pontosítani és megajánlani. </t>
  </si>
  <si>
    <t>Ajánlatadónak a tétel szövegébe, ahol a gyártmány meghatározását kértük, fel kell tüntetni a beépíteni kívánt termék gyártmányát és típusát.</t>
  </si>
  <si>
    <t>ÁFA</t>
  </si>
  <si>
    <t>U/2 és U/3-as épületek közötti útszakaszon, illetve az R/19-R/16-os sz. épületek közötti útszakaszon lévő csatorna fedlapok (kerettel együtt) elbontása, csatorna tisztító akna tömedékelése C20/25-32/F1 minőségű betonnal (cca. 20 m3) tömörítéssel együtt, a felület aszfaltozása (cca. 13 m2)</t>
  </si>
  <si>
    <t>ÚTÉPÍTÉSI MUNKÁLATOK 1. SZ. MÓDOSÍTOTT KÖLTSÉGVETÉS KIÍRÁS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</si>
</sst>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H-&quot;0000"/>
    <numFmt numFmtId="173" formatCode="[$-40E]yyyy\.\ mmmm\ d\.\,\ dddd"/>
    <numFmt numFmtId="174" formatCode="#,##0.0"/>
  </numFmts>
  <fonts count="5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54" applyAlignment="1">
      <alignment horizontal="center" vertical="center" wrapText="1"/>
      <protection/>
    </xf>
    <xf numFmtId="3" fontId="5" fillId="0" borderId="0" xfId="54" applyNumberFormat="1" applyAlignment="1">
      <alignment horizontal="center" vertical="center" wrapText="1"/>
      <protection/>
    </xf>
    <xf numFmtId="4" fontId="6" fillId="0" borderId="0" xfId="54" applyNumberFormat="1" applyFont="1" applyAlignment="1">
      <alignment horizontal="center" vertical="center" wrapText="1"/>
      <protection/>
    </xf>
    <xf numFmtId="0" fontId="5" fillId="0" borderId="0" xfId="54" applyAlignment="1">
      <alignment horizontal="justify" vertical="center" wrapText="1"/>
      <protection/>
    </xf>
    <xf numFmtId="0" fontId="7" fillId="0" borderId="0" xfId="0" applyFont="1" applyFill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4" fontId="8" fillId="33" borderId="12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174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center" vertical="center" wrapText="1"/>
    </xf>
    <xf numFmtId="174" fontId="54" fillId="0" borderId="15" xfId="0" applyNumberFormat="1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/>
    </xf>
    <xf numFmtId="0" fontId="6" fillId="0" borderId="14" xfId="0" applyFont="1" applyBorder="1" applyAlignment="1">
      <alignment vertical="center" wrapText="1"/>
    </xf>
    <xf numFmtId="174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justify" vertical="center" wrapText="1"/>
    </xf>
    <xf numFmtId="174" fontId="6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justify" vertical="center" wrapText="1"/>
    </xf>
    <xf numFmtId="174" fontId="6" fillId="0" borderId="2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justify" vertical="center"/>
    </xf>
    <xf numFmtId="174" fontId="54" fillId="0" borderId="18" xfId="0" applyNumberFormat="1" applyFont="1" applyBorder="1" applyAlignment="1">
      <alignment horizontal="center" vertical="center" wrapText="1"/>
    </xf>
    <xf numFmtId="3" fontId="54" fillId="0" borderId="18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justify" vertical="center"/>
    </xf>
    <xf numFmtId="174" fontId="54" fillId="0" borderId="21" xfId="0" applyNumberFormat="1" applyFont="1" applyBorder="1" applyAlignment="1">
      <alignment horizontal="center" vertical="center" wrapText="1"/>
    </xf>
    <xf numFmtId="3" fontId="54" fillId="0" borderId="2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74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3" fontId="15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1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3" fontId="15" fillId="0" borderId="17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1" fontId="15" fillId="0" borderId="20" xfId="0" applyNumberFormat="1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center" wrapText="1"/>
    </xf>
    <xf numFmtId="3" fontId="54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54" fillId="0" borderId="2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3" fontId="54" fillId="0" borderId="14" xfId="0" applyNumberFormat="1" applyFont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center" vertical="center" wrapText="1"/>
    </xf>
    <xf numFmtId="3" fontId="54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/>
    </xf>
    <xf numFmtId="174" fontId="6" fillId="0" borderId="29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4" fillId="34" borderId="0" xfId="0" applyFont="1" applyFill="1" applyAlignment="1">
      <alignment horizontal="left" vertical="center" wrapText="1"/>
    </xf>
    <xf numFmtId="0" fontId="57" fillId="34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54" fillId="34" borderId="0" xfId="0" applyFont="1" applyFill="1" applyAlignment="1">
      <alignment horizontal="justify" vertical="center" wrapText="1"/>
    </xf>
    <xf numFmtId="0" fontId="57" fillId="34" borderId="0" xfId="0" applyFont="1" applyFill="1" applyAlignment="1">
      <alignment horizontal="justify" vertical="center" wrapText="1"/>
    </xf>
    <xf numFmtId="0" fontId="12" fillId="34" borderId="0" xfId="0" applyFont="1" applyFill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2" fontId="54" fillId="33" borderId="15" xfId="0" applyNumberFormat="1" applyFont="1" applyFill="1" applyBorder="1" applyAlignment="1">
      <alignment horizontal="left" vertical="center" wrapText="1"/>
    </xf>
    <xf numFmtId="2" fontId="57" fillId="0" borderId="15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15" zoomScaleSheetLayoutView="115" workbookViewId="0" topLeftCell="A19">
      <selection activeCell="A6" sqref="A6"/>
    </sheetView>
  </sheetViews>
  <sheetFormatPr defaultColWidth="9.00390625" defaultRowHeight="12.75"/>
  <cols>
    <col min="1" max="1" width="40.625" style="15" bestFit="1" customWidth="1"/>
    <col min="2" max="2" width="19.625" style="14" bestFit="1" customWidth="1"/>
    <col min="3" max="3" width="15.00390625" style="13" bestFit="1" customWidth="1"/>
    <col min="4" max="4" width="19.375" style="13" bestFit="1" customWidth="1"/>
    <col min="5" max="5" width="10.75390625" style="13" customWidth="1"/>
    <col min="6" max="6" width="14.375" style="13" customWidth="1"/>
    <col min="7" max="7" width="17.625" style="13" customWidth="1"/>
    <col min="8" max="16384" width="9.125" style="12" customWidth="1"/>
  </cols>
  <sheetData>
    <row r="1" spans="1:7" s="8" customFormat="1" ht="18">
      <c r="A1" s="102"/>
      <c r="B1" s="102"/>
      <c r="C1" s="102"/>
      <c r="D1" s="102"/>
      <c r="E1" s="102"/>
      <c r="F1" s="102"/>
      <c r="G1" s="102"/>
    </row>
    <row r="2" spans="1:8" s="8" customFormat="1" ht="18">
      <c r="A2" s="102" t="s">
        <v>6</v>
      </c>
      <c r="B2" s="102"/>
      <c r="C2" s="102"/>
      <c r="D2" s="102"/>
      <c r="E2" s="67"/>
      <c r="F2" s="67"/>
      <c r="G2" s="67"/>
      <c r="H2" s="67"/>
    </row>
    <row r="3" spans="1:8" s="8" customFormat="1" ht="18">
      <c r="A3" s="102" t="s">
        <v>7</v>
      </c>
      <c r="B3" s="102"/>
      <c r="C3" s="102"/>
      <c r="D3" s="102"/>
      <c r="E3" s="68"/>
      <c r="F3" s="68"/>
      <c r="G3" s="68"/>
      <c r="H3" s="68"/>
    </row>
    <row r="4" spans="1:8" s="11" customFormat="1" ht="18">
      <c r="A4" s="10"/>
      <c r="B4" s="10"/>
      <c r="C4" s="10"/>
      <c r="D4" s="10"/>
      <c r="E4" s="10"/>
      <c r="F4" s="10"/>
      <c r="G4" s="10"/>
      <c r="H4" s="10"/>
    </row>
    <row r="5" spans="1:8" s="8" customFormat="1" ht="18">
      <c r="A5" s="102" t="s">
        <v>98</v>
      </c>
      <c r="B5" s="102"/>
      <c r="C5" s="102"/>
      <c r="D5" s="102"/>
      <c r="E5" s="67"/>
      <c r="F5" s="67"/>
      <c r="G5" s="67"/>
      <c r="H5" s="67"/>
    </row>
    <row r="6" spans="1:8" s="8" customFormat="1" ht="18">
      <c r="A6" s="37"/>
      <c r="B6" s="37"/>
      <c r="C6" s="37"/>
      <c r="D6" s="37"/>
      <c r="E6" s="37"/>
      <c r="F6" s="37"/>
      <c r="G6" s="37"/>
      <c r="H6" s="37"/>
    </row>
    <row r="7" spans="1:8" s="8" customFormat="1" ht="18">
      <c r="A7" s="37"/>
      <c r="B7" s="37"/>
      <c r="C7" s="37"/>
      <c r="D7" s="37"/>
      <c r="E7" s="37"/>
      <c r="F7" s="37"/>
      <c r="G7" s="37"/>
      <c r="H7" s="37"/>
    </row>
    <row r="8" spans="1:4" s="1" customFormat="1" ht="16.5">
      <c r="A8" s="63"/>
      <c r="B8" s="63" t="s">
        <v>11</v>
      </c>
      <c r="C8" s="96" t="s">
        <v>96</v>
      </c>
      <c r="D8" s="63" t="s">
        <v>12</v>
      </c>
    </row>
    <row r="9" spans="1:4" s="1" customFormat="1" ht="16.5">
      <c r="A9" s="69" t="s">
        <v>76</v>
      </c>
      <c r="B9" s="64">
        <f>'Útépítés munkálatai'!H19</f>
        <v>0</v>
      </c>
      <c r="C9" s="65">
        <f>B9*0.27</f>
        <v>0</v>
      </c>
      <c r="D9" s="66">
        <f>B9+C9</f>
        <v>0</v>
      </c>
    </row>
    <row r="10" spans="1:4" s="1" customFormat="1" ht="16.5">
      <c r="A10" s="69" t="s">
        <v>77</v>
      </c>
      <c r="B10" s="64">
        <f>'Útépítés munkálatai'!H46</f>
        <v>0</v>
      </c>
      <c r="C10" s="65">
        <f>B10*0.27</f>
        <v>0</v>
      </c>
      <c r="D10" s="66">
        <f>B10+C10</f>
        <v>0</v>
      </c>
    </row>
    <row r="11" spans="1:4" s="1" customFormat="1" ht="16.5">
      <c r="A11" s="69" t="s">
        <v>78</v>
      </c>
      <c r="B11" s="64">
        <f>'Útépítés munkálatai'!H65</f>
        <v>0</v>
      </c>
      <c r="C11" s="65">
        <f>B11*0.27</f>
        <v>0</v>
      </c>
      <c r="D11" s="66">
        <f>B11+C11</f>
        <v>0</v>
      </c>
    </row>
    <row r="12" spans="1:4" s="1" customFormat="1" ht="16.5">
      <c r="A12" s="69" t="s">
        <v>65</v>
      </c>
      <c r="B12" s="64">
        <f>'Útépítés munkálatai'!H68</f>
        <v>0</v>
      </c>
      <c r="C12" s="65">
        <f>B12*0.27</f>
        <v>0</v>
      </c>
      <c r="D12" s="66">
        <f>B12+C12</f>
        <v>0</v>
      </c>
    </row>
    <row r="13" spans="1:4" s="1" customFormat="1" ht="17.25" thickBot="1">
      <c r="A13" s="70" t="s">
        <v>67</v>
      </c>
      <c r="B13" s="71">
        <f>'Útépítés munkálatai'!H73</f>
        <v>0</v>
      </c>
      <c r="C13" s="72">
        <f>B13*0.27</f>
        <v>0</v>
      </c>
      <c r="D13" s="73">
        <f>B13+C13</f>
        <v>0</v>
      </c>
    </row>
    <row r="14" spans="1:4" s="1" customFormat="1" ht="17.25" thickBot="1">
      <c r="A14" s="74" t="s">
        <v>13</v>
      </c>
      <c r="B14" s="75">
        <f>SUM(B9:B13)</f>
        <v>0</v>
      </c>
      <c r="C14" s="75">
        <f>SUM(C9:C13)</f>
        <v>0</v>
      </c>
      <c r="D14" s="76">
        <f>SUM(D9:D13)</f>
        <v>0</v>
      </c>
    </row>
    <row r="15" spans="2:3" s="1" customFormat="1" ht="12.75">
      <c r="B15" s="8"/>
      <c r="C15" s="8"/>
    </row>
    <row r="16" spans="2:3" s="1" customFormat="1" ht="12.75">
      <c r="B16" s="8"/>
      <c r="C16" s="8"/>
    </row>
    <row r="17" spans="2:3" s="1" customFormat="1" ht="12.75" customHeight="1">
      <c r="B17" s="8"/>
      <c r="C17" s="8"/>
    </row>
    <row r="18" spans="2:3" s="1" customFormat="1" ht="12.75">
      <c r="B18" s="8"/>
      <c r="C18" s="8"/>
    </row>
    <row r="19" s="11" customFormat="1" ht="12.75"/>
    <row r="20" spans="2:3" ht="15.75">
      <c r="B20" s="15"/>
      <c r="C20" s="14"/>
    </row>
  </sheetData>
  <sheetProtection/>
  <mergeCells count="4">
    <mergeCell ref="A1:G1"/>
    <mergeCell ref="A2:D2"/>
    <mergeCell ref="A3:D3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41">
      <selection activeCell="N46" sqref="N46"/>
    </sheetView>
  </sheetViews>
  <sheetFormatPr defaultColWidth="9.00390625" defaultRowHeight="12.75"/>
  <cols>
    <col min="1" max="1" width="5.125" style="4" customWidth="1"/>
    <col min="2" max="2" width="44.875" style="1" customWidth="1"/>
    <col min="3" max="3" width="12.00390625" style="3" customWidth="1"/>
    <col min="4" max="4" width="7.125" style="1" customWidth="1"/>
    <col min="5" max="5" width="12.125" style="1" customWidth="1"/>
    <col min="6" max="6" width="12.625" style="1" customWidth="1"/>
    <col min="7" max="7" width="11.00390625" style="17" customWidth="1"/>
    <col min="8" max="8" width="14.875" style="1" customWidth="1"/>
    <col min="9" max="16384" width="9.125" style="1" customWidth="1"/>
  </cols>
  <sheetData>
    <row r="1" ht="43.5" customHeight="1" thickBot="1">
      <c r="B1" s="5" t="s">
        <v>74</v>
      </c>
    </row>
    <row r="2" spans="1:8" s="2" customFormat="1" ht="26.25" thickBot="1">
      <c r="A2" s="7" t="s">
        <v>0</v>
      </c>
      <c r="B2" s="6" t="s">
        <v>1</v>
      </c>
      <c r="C2" s="18" t="s">
        <v>5</v>
      </c>
      <c r="D2" s="18" t="s">
        <v>2</v>
      </c>
      <c r="E2" s="18" t="s">
        <v>3</v>
      </c>
      <c r="F2" s="18" t="s">
        <v>10</v>
      </c>
      <c r="G2" s="82" t="s">
        <v>8</v>
      </c>
      <c r="H2" s="86" t="s">
        <v>9</v>
      </c>
    </row>
    <row r="3" spans="1:8" s="9" customFormat="1" ht="94.5" customHeight="1">
      <c r="A3" s="116" t="s">
        <v>14</v>
      </c>
      <c r="B3" s="117"/>
      <c r="C3" s="19"/>
      <c r="D3" s="20"/>
      <c r="E3" s="20"/>
      <c r="F3" s="20"/>
      <c r="G3" s="20"/>
      <c r="H3" s="85"/>
    </row>
    <row r="4" spans="1:9" s="9" customFormat="1" ht="94.5">
      <c r="A4" s="21">
        <v>1</v>
      </c>
      <c r="B4" s="22" t="s">
        <v>15</v>
      </c>
      <c r="C4" s="23">
        <v>621.45</v>
      </c>
      <c r="D4" s="24" t="s">
        <v>16</v>
      </c>
      <c r="E4" s="24"/>
      <c r="F4" s="24"/>
      <c r="G4" s="77">
        <f>+E4+F4</f>
        <v>0</v>
      </c>
      <c r="H4" s="36">
        <f>+G4*C4</f>
        <v>0</v>
      </c>
      <c r="I4" s="16"/>
    </row>
    <row r="5" spans="1:8" s="9" customFormat="1" ht="94.5">
      <c r="A5" s="21">
        <v>2</v>
      </c>
      <c r="B5" s="22" t="s">
        <v>17</v>
      </c>
      <c r="C5" s="23">
        <v>235.79999999999998</v>
      </c>
      <c r="D5" s="24" t="s">
        <v>16</v>
      </c>
      <c r="E5" s="24"/>
      <c r="F5" s="24"/>
      <c r="G5" s="77">
        <f>+E5+F5</f>
        <v>0</v>
      </c>
      <c r="H5" s="36">
        <f>+G5*C5</f>
        <v>0</v>
      </c>
    </row>
    <row r="6" spans="1:8" s="9" customFormat="1" ht="31.5">
      <c r="A6" s="21">
        <v>3</v>
      </c>
      <c r="B6" s="25" t="s">
        <v>80</v>
      </c>
      <c r="C6" s="23">
        <v>23.400000000000002</v>
      </c>
      <c r="D6" s="24" t="s">
        <v>16</v>
      </c>
      <c r="E6" s="24"/>
      <c r="F6" s="24"/>
      <c r="G6" s="77">
        <f aca="true" t="shared" si="0" ref="G6:G16">+E6+F6</f>
        <v>0</v>
      </c>
      <c r="H6" s="36">
        <f aca="true" t="shared" si="1" ref="H6:H16">+G6*C6</f>
        <v>0</v>
      </c>
    </row>
    <row r="7" spans="1:8" s="9" customFormat="1" ht="47.25">
      <c r="A7" s="26">
        <v>4</v>
      </c>
      <c r="B7" s="25" t="s">
        <v>18</v>
      </c>
      <c r="C7" s="27">
        <v>1232.9099999999999</v>
      </c>
      <c r="D7" s="28" t="s">
        <v>16</v>
      </c>
      <c r="E7" s="28"/>
      <c r="F7" s="28"/>
      <c r="G7" s="78">
        <f t="shared" si="0"/>
        <v>0</v>
      </c>
      <c r="H7" s="84">
        <f t="shared" si="1"/>
        <v>0</v>
      </c>
    </row>
    <row r="8" spans="1:8" s="9" customFormat="1" ht="31.5">
      <c r="A8" s="21">
        <v>5</v>
      </c>
      <c r="B8" s="29" t="s">
        <v>19</v>
      </c>
      <c r="C8" s="23">
        <v>1336</v>
      </c>
      <c r="D8" s="24" t="s">
        <v>20</v>
      </c>
      <c r="E8" s="23"/>
      <c r="F8" s="24"/>
      <c r="G8" s="77">
        <f t="shared" si="0"/>
        <v>0</v>
      </c>
      <c r="H8" s="36">
        <f t="shared" si="1"/>
        <v>0</v>
      </c>
    </row>
    <row r="9" spans="1:8" s="9" customFormat="1" ht="47.25">
      <c r="A9" s="21">
        <v>6</v>
      </c>
      <c r="B9" s="29" t="s">
        <v>21</v>
      </c>
      <c r="C9" s="23">
        <v>1336</v>
      </c>
      <c r="D9" s="24" t="s">
        <v>20</v>
      </c>
      <c r="E9" s="24"/>
      <c r="F9" s="24"/>
      <c r="G9" s="77">
        <f t="shared" si="0"/>
        <v>0</v>
      </c>
      <c r="H9" s="36">
        <f t="shared" si="1"/>
        <v>0</v>
      </c>
    </row>
    <row r="10" spans="1:8" s="9" customFormat="1" ht="31.5">
      <c r="A10" s="21">
        <v>7</v>
      </c>
      <c r="B10" s="29" t="s">
        <v>22</v>
      </c>
      <c r="C10" s="23">
        <v>1336</v>
      </c>
      <c r="D10" s="24" t="s">
        <v>20</v>
      </c>
      <c r="E10" s="24"/>
      <c r="F10" s="24"/>
      <c r="G10" s="77">
        <f t="shared" si="0"/>
        <v>0</v>
      </c>
      <c r="H10" s="36">
        <f t="shared" si="1"/>
        <v>0</v>
      </c>
    </row>
    <row r="11" spans="1:8" s="9" customFormat="1" ht="63">
      <c r="A11" s="21">
        <v>8</v>
      </c>
      <c r="B11" s="29" t="s">
        <v>23</v>
      </c>
      <c r="C11" s="23">
        <v>267.2</v>
      </c>
      <c r="D11" s="24" t="s">
        <v>16</v>
      </c>
      <c r="E11" s="24"/>
      <c r="F11" s="24"/>
      <c r="G11" s="77">
        <f t="shared" si="0"/>
        <v>0</v>
      </c>
      <c r="H11" s="36">
        <f t="shared" si="1"/>
        <v>0</v>
      </c>
    </row>
    <row r="12" spans="1:8" s="9" customFormat="1" ht="47.25">
      <c r="A12" s="21">
        <v>9</v>
      </c>
      <c r="B12" s="25" t="s">
        <v>24</v>
      </c>
      <c r="C12" s="23">
        <v>200.4</v>
      </c>
      <c r="D12" s="24" t="s">
        <v>16</v>
      </c>
      <c r="E12" s="30"/>
      <c r="F12" s="24"/>
      <c r="G12" s="77">
        <f t="shared" si="0"/>
        <v>0</v>
      </c>
      <c r="H12" s="36">
        <f t="shared" si="1"/>
        <v>0</v>
      </c>
    </row>
    <row r="13" spans="1:8" s="9" customFormat="1" ht="63">
      <c r="A13" s="26">
        <v>10</v>
      </c>
      <c r="B13" s="25" t="s">
        <v>25</v>
      </c>
      <c r="C13" s="27">
        <v>80.16</v>
      </c>
      <c r="D13" s="28" t="s">
        <v>16</v>
      </c>
      <c r="E13" s="28"/>
      <c r="F13" s="28"/>
      <c r="G13" s="78">
        <f t="shared" si="0"/>
        <v>0</v>
      </c>
      <c r="H13" s="84">
        <f t="shared" si="1"/>
        <v>0</v>
      </c>
    </row>
    <row r="14" spans="1:8" s="9" customFormat="1" ht="63">
      <c r="A14" s="21">
        <v>11</v>
      </c>
      <c r="B14" s="25" t="s">
        <v>26</v>
      </c>
      <c r="C14" s="23">
        <v>53.44</v>
      </c>
      <c r="D14" s="24" t="s">
        <v>16</v>
      </c>
      <c r="E14" s="24"/>
      <c r="F14" s="24"/>
      <c r="G14" s="77">
        <f t="shared" si="0"/>
        <v>0</v>
      </c>
      <c r="H14" s="36">
        <f t="shared" si="1"/>
        <v>0</v>
      </c>
    </row>
    <row r="15" spans="1:8" s="9" customFormat="1" ht="78.75">
      <c r="A15" s="21">
        <v>12</v>
      </c>
      <c r="B15" s="31" t="s">
        <v>81</v>
      </c>
      <c r="C15" s="23">
        <v>580</v>
      </c>
      <c r="D15" s="24" t="s">
        <v>27</v>
      </c>
      <c r="E15" s="24"/>
      <c r="F15" s="24"/>
      <c r="G15" s="77">
        <f t="shared" si="0"/>
        <v>0</v>
      </c>
      <c r="H15" s="36">
        <f t="shared" si="1"/>
        <v>0</v>
      </c>
    </row>
    <row r="16" spans="1:8" s="9" customFormat="1" ht="47.25">
      <c r="A16" s="21">
        <v>13</v>
      </c>
      <c r="B16" s="25" t="s">
        <v>28</v>
      </c>
      <c r="C16" s="23">
        <v>580</v>
      </c>
      <c r="D16" s="24" t="s">
        <v>27</v>
      </c>
      <c r="E16" s="24"/>
      <c r="F16" s="24"/>
      <c r="G16" s="77">
        <f t="shared" si="0"/>
        <v>0</v>
      </c>
      <c r="H16" s="36">
        <f t="shared" si="1"/>
        <v>0</v>
      </c>
    </row>
    <row r="17" spans="1:8" s="9" customFormat="1" ht="47.25">
      <c r="A17" s="21">
        <v>14</v>
      </c>
      <c r="B17" s="25" t="s">
        <v>29</v>
      </c>
      <c r="C17" s="23">
        <v>23.400000000000002</v>
      </c>
      <c r="D17" s="24" t="s">
        <v>16</v>
      </c>
      <c r="E17" s="24"/>
      <c r="F17" s="24"/>
      <c r="G17" s="77">
        <f>+E17+F17</f>
        <v>0</v>
      </c>
      <c r="H17" s="36">
        <f>+G17*C17</f>
        <v>0</v>
      </c>
    </row>
    <row r="18" spans="1:8" s="9" customFormat="1" ht="32.25" thickBot="1">
      <c r="A18" s="38">
        <v>15</v>
      </c>
      <c r="B18" s="39" t="s">
        <v>30</v>
      </c>
      <c r="C18" s="40">
        <v>6</v>
      </c>
      <c r="D18" s="41" t="s">
        <v>27</v>
      </c>
      <c r="E18" s="41"/>
      <c r="F18" s="41"/>
      <c r="G18" s="79">
        <f>+E18+F18</f>
        <v>0</v>
      </c>
      <c r="H18" s="59">
        <f>+G18*C18</f>
        <v>0</v>
      </c>
    </row>
    <row r="19" spans="1:8" s="9" customFormat="1" ht="16.5" thickBot="1">
      <c r="A19" s="42"/>
      <c r="B19" s="43" t="s">
        <v>75</v>
      </c>
      <c r="C19" s="44"/>
      <c r="D19" s="45"/>
      <c r="E19" s="45"/>
      <c r="F19" s="45"/>
      <c r="G19" s="45"/>
      <c r="H19" s="87">
        <f>SUM(H4:H18)</f>
        <v>0</v>
      </c>
    </row>
    <row r="20" spans="1:8" s="9" customFormat="1" ht="81" customHeight="1">
      <c r="A20" s="118" t="s">
        <v>31</v>
      </c>
      <c r="B20" s="119"/>
      <c r="C20" s="19"/>
      <c r="D20" s="20"/>
      <c r="E20" s="20"/>
      <c r="F20" s="20"/>
      <c r="G20" s="20"/>
      <c r="H20" s="85"/>
    </row>
    <row r="21" spans="1:8" s="9" customFormat="1" ht="31.5">
      <c r="A21" s="21">
        <v>16</v>
      </c>
      <c r="B21" s="22" t="s">
        <v>32</v>
      </c>
      <c r="C21" s="23">
        <v>42</v>
      </c>
      <c r="D21" s="24" t="s">
        <v>16</v>
      </c>
      <c r="E21" s="24"/>
      <c r="F21" s="24"/>
      <c r="G21" s="77">
        <f>+E21+F21</f>
        <v>0</v>
      </c>
      <c r="H21" s="36">
        <f>+G21*C21</f>
        <v>0</v>
      </c>
    </row>
    <row r="22" spans="1:8" s="9" customFormat="1" ht="63">
      <c r="A22" s="21">
        <v>17</v>
      </c>
      <c r="B22" s="22" t="s">
        <v>79</v>
      </c>
      <c r="C22" s="23">
        <v>22.4</v>
      </c>
      <c r="D22" s="24" t="s">
        <v>16</v>
      </c>
      <c r="E22" s="24"/>
      <c r="F22" s="24"/>
      <c r="G22" s="77">
        <f aca="true" t="shared" si="2" ref="G22:G44">+E22+F22</f>
        <v>0</v>
      </c>
      <c r="H22" s="36">
        <f aca="true" t="shared" si="3" ref="H22:H44">+G22*C22</f>
        <v>0</v>
      </c>
    </row>
    <row r="23" spans="1:8" s="9" customFormat="1" ht="110.25">
      <c r="A23" s="21">
        <v>18</v>
      </c>
      <c r="B23" s="22" t="s">
        <v>33</v>
      </c>
      <c r="C23" s="23">
        <v>48.3</v>
      </c>
      <c r="D23" s="24" t="s">
        <v>16</v>
      </c>
      <c r="E23" s="24"/>
      <c r="F23" s="24"/>
      <c r="G23" s="77">
        <f>+E23+F23</f>
        <v>0</v>
      </c>
      <c r="H23" s="36">
        <f>+G23*C23</f>
        <v>0</v>
      </c>
    </row>
    <row r="24" spans="1:8" s="9" customFormat="1" ht="47.25">
      <c r="A24" s="21">
        <v>19</v>
      </c>
      <c r="B24" s="32" t="s">
        <v>34</v>
      </c>
      <c r="C24" s="23">
        <v>20</v>
      </c>
      <c r="D24" s="24" t="s">
        <v>4</v>
      </c>
      <c r="E24" s="24"/>
      <c r="F24" s="24"/>
      <c r="G24" s="77">
        <f t="shared" si="2"/>
        <v>0</v>
      </c>
      <c r="H24" s="36">
        <f t="shared" si="3"/>
        <v>0</v>
      </c>
    </row>
    <row r="25" spans="1:8" s="9" customFormat="1" ht="47.25">
      <c r="A25" s="21">
        <v>20</v>
      </c>
      <c r="B25" s="32" t="s">
        <v>35</v>
      </c>
      <c r="C25" s="23">
        <v>18</v>
      </c>
      <c r="D25" s="24" t="s">
        <v>4</v>
      </c>
      <c r="E25" s="24"/>
      <c r="F25" s="24"/>
      <c r="G25" s="77">
        <f>+E25+F25</f>
        <v>0</v>
      </c>
      <c r="H25" s="36">
        <f>+G25*C25</f>
        <v>0</v>
      </c>
    </row>
    <row r="26" spans="1:8" s="9" customFormat="1" ht="31.5">
      <c r="A26" s="21">
        <v>21</v>
      </c>
      <c r="B26" s="22" t="s">
        <v>36</v>
      </c>
      <c r="C26" s="23">
        <v>226</v>
      </c>
      <c r="D26" s="24" t="s">
        <v>27</v>
      </c>
      <c r="E26" s="24"/>
      <c r="F26" s="24"/>
      <c r="G26" s="77">
        <f t="shared" si="2"/>
        <v>0</v>
      </c>
      <c r="H26" s="36">
        <f t="shared" si="3"/>
        <v>0</v>
      </c>
    </row>
    <row r="27" spans="1:8" ht="47.25">
      <c r="A27" s="21">
        <v>22</v>
      </c>
      <c r="B27" s="22" t="s">
        <v>37</v>
      </c>
      <c r="C27" s="23">
        <v>213</v>
      </c>
      <c r="D27" s="24" t="s">
        <v>16</v>
      </c>
      <c r="E27" s="24"/>
      <c r="F27" s="24"/>
      <c r="G27" s="77">
        <f t="shared" si="2"/>
        <v>0</v>
      </c>
      <c r="H27" s="36">
        <f t="shared" si="3"/>
        <v>0</v>
      </c>
    </row>
    <row r="28" spans="1:8" s="9" customFormat="1" ht="78.75">
      <c r="A28" s="21">
        <v>23</v>
      </c>
      <c r="B28" s="22" t="s">
        <v>38</v>
      </c>
      <c r="C28" s="23">
        <v>79</v>
      </c>
      <c r="D28" s="24" t="s">
        <v>16</v>
      </c>
      <c r="E28" s="24"/>
      <c r="F28" s="24"/>
      <c r="G28" s="77">
        <f t="shared" si="2"/>
        <v>0</v>
      </c>
      <c r="H28" s="36">
        <f t="shared" si="3"/>
        <v>0</v>
      </c>
    </row>
    <row r="29" spans="1:8" ht="78.75">
      <c r="A29" s="21">
        <v>24</v>
      </c>
      <c r="B29" s="25" t="s">
        <v>39</v>
      </c>
      <c r="C29" s="23">
        <v>56</v>
      </c>
      <c r="D29" s="24" t="s">
        <v>16</v>
      </c>
      <c r="E29" s="24"/>
      <c r="F29" s="24"/>
      <c r="G29" s="77">
        <f t="shared" si="2"/>
        <v>0</v>
      </c>
      <c r="H29" s="36">
        <f t="shared" si="3"/>
        <v>0</v>
      </c>
    </row>
    <row r="30" spans="1:8" ht="31.5">
      <c r="A30" s="21">
        <v>25</v>
      </c>
      <c r="B30" s="33" t="s">
        <v>40</v>
      </c>
      <c r="C30" s="23">
        <v>3610</v>
      </c>
      <c r="D30" s="24" t="s">
        <v>20</v>
      </c>
      <c r="E30" s="24"/>
      <c r="F30" s="24"/>
      <c r="G30" s="77">
        <f t="shared" si="2"/>
        <v>0</v>
      </c>
      <c r="H30" s="36">
        <f t="shared" si="3"/>
        <v>0</v>
      </c>
    </row>
    <row r="31" spans="1:8" ht="78.75">
      <c r="A31" s="21">
        <v>26</v>
      </c>
      <c r="B31" s="33" t="s">
        <v>41</v>
      </c>
      <c r="C31" s="23">
        <v>3610</v>
      </c>
      <c r="D31" s="24" t="s">
        <v>20</v>
      </c>
      <c r="E31" s="24"/>
      <c r="F31" s="24"/>
      <c r="G31" s="77">
        <f t="shared" si="2"/>
        <v>0</v>
      </c>
      <c r="H31" s="36">
        <f t="shared" si="3"/>
        <v>0</v>
      </c>
    </row>
    <row r="32" spans="1:8" ht="47.25">
      <c r="A32" s="21">
        <v>27</v>
      </c>
      <c r="B32" s="25" t="s">
        <v>42</v>
      </c>
      <c r="C32" s="23">
        <v>216.6</v>
      </c>
      <c r="D32" s="24" t="s">
        <v>16</v>
      </c>
      <c r="E32" s="24"/>
      <c r="F32" s="24"/>
      <c r="G32" s="77">
        <f t="shared" si="2"/>
        <v>0</v>
      </c>
      <c r="H32" s="36">
        <f t="shared" si="3"/>
        <v>0</v>
      </c>
    </row>
    <row r="33" spans="1:8" ht="78.75">
      <c r="A33" s="21">
        <v>28</v>
      </c>
      <c r="B33" s="31" t="s">
        <v>81</v>
      </c>
      <c r="C33" s="23">
        <v>1376</v>
      </c>
      <c r="D33" s="24" t="s">
        <v>27</v>
      </c>
      <c r="E33" s="24"/>
      <c r="F33" s="24"/>
      <c r="G33" s="77">
        <f t="shared" si="2"/>
        <v>0</v>
      </c>
      <c r="H33" s="36">
        <f t="shared" si="3"/>
        <v>0</v>
      </c>
    </row>
    <row r="34" spans="1:8" ht="94.5">
      <c r="A34" s="21">
        <v>29</v>
      </c>
      <c r="B34" s="31" t="s">
        <v>82</v>
      </c>
      <c r="C34" s="27">
        <v>226</v>
      </c>
      <c r="D34" s="28" t="s">
        <v>27</v>
      </c>
      <c r="E34" s="28"/>
      <c r="F34" s="28"/>
      <c r="G34" s="77">
        <f t="shared" si="2"/>
        <v>0</v>
      </c>
      <c r="H34" s="36">
        <f t="shared" si="3"/>
        <v>0</v>
      </c>
    </row>
    <row r="35" spans="1:8" ht="141.75">
      <c r="A35" s="21">
        <v>30</v>
      </c>
      <c r="B35" s="25" t="s">
        <v>83</v>
      </c>
      <c r="C35" s="23">
        <v>37</v>
      </c>
      <c r="D35" s="24" t="s">
        <v>27</v>
      </c>
      <c r="E35" s="24"/>
      <c r="F35" s="24"/>
      <c r="G35" s="77">
        <f t="shared" si="2"/>
        <v>0</v>
      </c>
      <c r="H35" s="36">
        <f t="shared" si="3"/>
        <v>0</v>
      </c>
    </row>
    <row r="36" spans="1:8" ht="47.25">
      <c r="A36" s="21">
        <v>31</v>
      </c>
      <c r="B36" s="25" t="s">
        <v>43</v>
      </c>
      <c r="C36" s="23">
        <v>1676</v>
      </c>
      <c r="D36" s="24" t="s">
        <v>27</v>
      </c>
      <c r="E36" s="24"/>
      <c r="F36" s="24"/>
      <c r="G36" s="77">
        <f t="shared" si="2"/>
        <v>0</v>
      </c>
      <c r="H36" s="36">
        <f t="shared" si="3"/>
        <v>0</v>
      </c>
    </row>
    <row r="37" spans="1:8" ht="94.5">
      <c r="A37" s="21">
        <v>32</v>
      </c>
      <c r="B37" s="31" t="s">
        <v>84</v>
      </c>
      <c r="C37" s="27">
        <v>37</v>
      </c>
      <c r="D37" s="28" t="s">
        <v>27</v>
      </c>
      <c r="E37" s="28"/>
      <c r="F37" s="28"/>
      <c r="G37" s="77">
        <f t="shared" si="2"/>
        <v>0</v>
      </c>
      <c r="H37" s="36">
        <f t="shared" si="3"/>
        <v>0</v>
      </c>
    </row>
    <row r="38" spans="1:8" ht="47.25">
      <c r="A38" s="21">
        <v>33</v>
      </c>
      <c r="B38" s="31" t="s">
        <v>29</v>
      </c>
      <c r="C38" s="23">
        <v>68.8</v>
      </c>
      <c r="D38" s="24" t="s">
        <v>16</v>
      </c>
      <c r="E38" s="24"/>
      <c r="F38" s="24"/>
      <c r="G38" s="77">
        <f t="shared" si="2"/>
        <v>0</v>
      </c>
      <c r="H38" s="36">
        <f t="shared" si="3"/>
        <v>0</v>
      </c>
    </row>
    <row r="39" spans="1:8" ht="31.5">
      <c r="A39" s="21">
        <v>34</v>
      </c>
      <c r="B39" s="31" t="s">
        <v>44</v>
      </c>
      <c r="C39" s="23">
        <v>14</v>
      </c>
      <c r="D39" s="24" t="s">
        <v>4</v>
      </c>
      <c r="E39" s="24"/>
      <c r="F39" s="24"/>
      <c r="G39" s="77">
        <f t="shared" si="2"/>
        <v>0</v>
      </c>
      <c r="H39" s="36">
        <f t="shared" si="3"/>
        <v>0</v>
      </c>
    </row>
    <row r="40" spans="1:8" ht="78.75">
      <c r="A40" s="21">
        <v>35</v>
      </c>
      <c r="B40" s="31" t="s">
        <v>45</v>
      </c>
      <c r="C40" s="23">
        <v>1</v>
      </c>
      <c r="D40" s="24" t="s">
        <v>4</v>
      </c>
      <c r="E40" s="24"/>
      <c r="F40" s="24"/>
      <c r="G40" s="77">
        <f>+E40+F40</f>
        <v>0</v>
      </c>
      <c r="H40" s="36">
        <f>+G40*C40</f>
        <v>0</v>
      </c>
    </row>
    <row r="41" spans="1:8" ht="78.75">
      <c r="A41" s="21">
        <v>36</v>
      </c>
      <c r="B41" s="32" t="s">
        <v>46</v>
      </c>
      <c r="C41" s="23">
        <v>18</v>
      </c>
      <c r="D41" s="24" t="s">
        <v>4</v>
      </c>
      <c r="E41" s="24"/>
      <c r="F41" s="24"/>
      <c r="G41" s="77">
        <f>+E41+F41</f>
        <v>0</v>
      </c>
      <c r="H41" s="36">
        <f>+G41*C41</f>
        <v>0</v>
      </c>
    </row>
    <row r="42" spans="1:8" ht="31.5">
      <c r="A42" s="21">
        <v>37</v>
      </c>
      <c r="B42" s="33" t="s">
        <v>47</v>
      </c>
      <c r="C42" s="23">
        <v>24</v>
      </c>
      <c r="D42" s="24" t="s">
        <v>20</v>
      </c>
      <c r="E42" s="24"/>
      <c r="F42" s="24"/>
      <c r="G42" s="77">
        <f t="shared" si="2"/>
        <v>0</v>
      </c>
      <c r="H42" s="36">
        <f t="shared" si="3"/>
        <v>0</v>
      </c>
    </row>
    <row r="43" spans="1:8" ht="63">
      <c r="A43" s="21">
        <v>38</v>
      </c>
      <c r="B43" s="33" t="s">
        <v>48</v>
      </c>
      <c r="C43" s="23">
        <v>20</v>
      </c>
      <c r="D43" s="24" t="s">
        <v>20</v>
      </c>
      <c r="E43" s="24"/>
      <c r="F43" s="24"/>
      <c r="G43" s="77">
        <f t="shared" si="2"/>
        <v>0</v>
      </c>
      <c r="H43" s="36">
        <f t="shared" si="3"/>
        <v>0</v>
      </c>
    </row>
    <row r="44" spans="1:8" ht="63">
      <c r="A44" s="101">
        <v>39</v>
      </c>
      <c r="B44" s="33" t="s">
        <v>49</v>
      </c>
      <c r="C44" s="35">
        <v>10</v>
      </c>
      <c r="D44" s="36" t="s">
        <v>20</v>
      </c>
      <c r="E44" s="36"/>
      <c r="F44" s="36"/>
      <c r="G44" s="36">
        <f t="shared" si="2"/>
        <v>0</v>
      </c>
      <c r="H44" s="59">
        <f t="shared" si="3"/>
        <v>0</v>
      </c>
    </row>
    <row r="45" spans="1:8" ht="111" thickBot="1">
      <c r="A45" s="101">
        <v>40</v>
      </c>
      <c r="B45" s="33" t="s">
        <v>97</v>
      </c>
      <c r="C45" s="35">
        <v>11</v>
      </c>
      <c r="D45" s="36" t="s">
        <v>4</v>
      </c>
      <c r="E45" s="36"/>
      <c r="F45" s="36"/>
      <c r="G45" s="36">
        <f>+E45+F45</f>
        <v>0</v>
      </c>
      <c r="H45" s="36">
        <f>+G45*C45</f>
        <v>0</v>
      </c>
    </row>
    <row r="46" spans="1:8" ht="16.5" thickBot="1">
      <c r="A46" s="97"/>
      <c r="B46" s="98" t="s">
        <v>75</v>
      </c>
      <c r="C46" s="99"/>
      <c r="D46" s="100"/>
      <c r="E46" s="100"/>
      <c r="F46" s="100"/>
      <c r="G46" s="100"/>
      <c r="H46" s="87">
        <f>SUM(H21:H45)</f>
        <v>0</v>
      </c>
    </row>
    <row r="47" spans="1:8" ht="46.5" customHeight="1">
      <c r="A47" s="120" t="s">
        <v>50</v>
      </c>
      <c r="B47" s="121"/>
      <c r="C47" s="19"/>
      <c r="D47" s="20"/>
      <c r="E47" s="20"/>
      <c r="F47" s="20"/>
      <c r="G47" s="20"/>
      <c r="H47" s="85"/>
    </row>
    <row r="48" spans="1:8" ht="15.75">
      <c r="A48" s="21">
        <v>41</v>
      </c>
      <c r="B48" s="22" t="s">
        <v>51</v>
      </c>
      <c r="C48" s="27">
        <v>439.5</v>
      </c>
      <c r="D48" s="24" t="s">
        <v>16</v>
      </c>
      <c r="E48" s="24"/>
      <c r="F48" s="24"/>
      <c r="G48" s="77">
        <f>+E48+F48</f>
        <v>0</v>
      </c>
      <c r="H48" s="36">
        <f>+G48*C48</f>
        <v>0</v>
      </c>
    </row>
    <row r="49" spans="1:8" ht="47.25">
      <c r="A49" s="21">
        <v>42</v>
      </c>
      <c r="B49" s="33" t="s">
        <v>52</v>
      </c>
      <c r="C49" s="23">
        <v>123.75</v>
      </c>
      <c r="D49" s="24" t="s">
        <v>16</v>
      </c>
      <c r="E49" s="24"/>
      <c r="F49" s="24"/>
      <c r="G49" s="77">
        <f aca="true" t="shared" si="4" ref="G49:G60">+E49+F49</f>
        <v>0</v>
      </c>
      <c r="H49" s="36">
        <f aca="true" t="shared" si="5" ref="H49:H60">+G49*C49</f>
        <v>0</v>
      </c>
    </row>
    <row r="50" spans="1:8" ht="15.75">
      <c r="A50" s="21">
        <v>43</v>
      </c>
      <c r="B50" s="22" t="s">
        <v>53</v>
      </c>
      <c r="C50" s="23">
        <v>345</v>
      </c>
      <c r="D50" s="24" t="s">
        <v>27</v>
      </c>
      <c r="E50" s="24"/>
      <c r="F50" s="24"/>
      <c r="G50" s="77">
        <f t="shared" si="4"/>
        <v>0</v>
      </c>
      <c r="H50" s="36">
        <f t="shared" si="5"/>
        <v>0</v>
      </c>
    </row>
    <row r="51" spans="1:8" ht="31.5">
      <c r="A51" s="21">
        <v>44</v>
      </c>
      <c r="B51" s="33" t="s">
        <v>54</v>
      </c>
      <c r="C51" s="23">
        <v>95</v>
      </c>
      <c r="D51" s="24" t="s">
        <v>27</v>
      </c>
      <c r="E51" s="24"/>
      <c r="F51" s="24"/>
      <c r="G51" s="77">
        <f>+E51+F51</f>
        <v>0</v>
      </c>
      <c r="H51" s="36">
        <f>+G51*C51</f>
        <v>0</v>
      </c>
    </row>
    <row r="52" spans="1:8" ht="47.25">
      <c r="A52" s="21">
        <v>45</v>
      </c>
      <c r="B52" s="33" t="s">
        <v>55</v>
      </c>
      <c r="C52" s="23">
        <v>25.375</v>
      </c>
      <c r="D52" s="24" t="s">
        <v>16</v>
      </c>
      <c r="E52" s="24"/>
      <c r="F52" s="24"/>
      <c r="G52" s="77"/>
      <c r="H52" s="36"/>
    </row>
    <row r="53" spans="1:8" ht="47.25">
      <c r="A53" s="21">
        <v>46</v>
      </c>
      <c r="B53" s="22" t="s">
        <v>56</v>
      </c>
      <c r="C53" s="23">
        <v>829.5699999999999</v>
      </c>
      <c r="D53" s="24" t="s">
        <v>16</v>
      </c>
      <c r="E53" s="24"/>
      <c r="F53" s="24"/>
      <c r="G53" s="77">
        <f t="shared" si="4"/>
        <v>0</v>
      </c>
      <c r="H53" s="36">
        <f t="shared" si="5"/>
        <v>0</v>
      </c>
    </row>
    <row r="54" spans="1:8" ht="31.5">
      <c r="A54" s="21">
        <v>47</v>
      </c>
      <c r="B54" s="33" t="s">
        <v>40</v>
      </c>
      <c r="C54" s="27">
        <v>2930</v>
      </c>
      <c r="D54" s="28" t="s">
        <v>20</v>
      </c>
      <c r="E54" s="28"/>
      <c r="F54" s="28"/>
      <c r="G54" s="77">
        <f t="shared" si="4"/>
        <v>0</v>
      </c>
      <c r="H54" s="36">
        <f t="shared" si="5"/>
        <v>0</v>
      </c>
    </row>
    <row r="55" spans="1:8" ht="31.5">
      <c r="A55" s="21">
        <v>48</v>
      </c>
      <c r="B55" s="33" t="s">
        <v>57</v>
      </c>
      <c r="C55" s="27">
        <v>454.5</v>
      </c>
      <c r="D55" s="28" t="s">
        <v>16</v>
      </c>
      <c r="E55" s="28"/>
      <c r="F55" s="28"/>
      <c r="G55" s="77">
        <f t="shared" si="4"/>
        <v>0</v>
      </c>
      <c r="H55" s="36">
        <f t="shared" si="5"/>
        <v>0</v>
      </c>
    </row>
    <row r="56" spans="1:8" ht="15.75">
      <c r="A56" s="21">
        <v>49</v>
      </c>
      <c r="B56" s="33" t="s">
        <v>58</v>
      </c>
      <c r="C56" s="27">
        <v>1818</v>
      </c>
      <c r="D56" s="28" t="s">
        <v>20</v>
      </c>
      <c r="E56" s="28"/>
      <c r="F56" s="28"/>
      <c r="G56" s="77">
        <f t="shared" si="4"/>
        <v>0</v>
      </c>
      <c r="H56" s="36">
        <f t="shared" si="5"/>
        <v>0</v>
      </c>
    </row>
    <row r="57" spans="1:8" ht="94.5">
      <c r="A57" s="21">
        <v>50</v>
      </c>
      <c r="B57" s="31" t="s">
        <v>59</v>
      </c>
      <c r="C57" s="27">
        <v>454.5</v>
      </c>
      <c r="D57" s="28" t="s">
        <v>16</v>
      </c>
      <c r="E57" s="28"/>
      <c r="F57" s="28"/>
      <c r="G57" s="77">
        <f t="shared" si="4"/>
        <v>0</v>
      </c>
      <c r="H57" s="36">
        <f t="shared" si="5"/>
        <v>0</v>
      </c>
    </row>
    <row r="58" spans="1:8" ht="141.75">
      <c r="A58" s="21">
        <v>51</v>
      </c>
      <c r="B58" s="31" t="s">
        <v>85</v>
      </c>
      <c r="C58" s="27">
        <v>120</v>
      </c>
      <c r="D58" s="28" t="s">
        <v>27</v>
      </c>
      <c r="E58" s="28"/>
      <c r="F58" s="28"/>
      <c r="G58" s="78">
        <f>+E58+F58</f>
        <v>0</v>
      </c>
      <c r="H58" s="84">
        <f>+G58*C58</f>
        <v>0</v>
      </c>
    </row>
    <row r="59" spans="1:8" ht="94.5">
      <c r="A59" s="21">
        <v>52</v>
      </c>
      <c r="B59" s="31" t="s">
        <v>86</v>
      </c>
      <c r="C59" s="27">
        <v>345</v>
      </c>
      <c r="D59" s="28" t="s">
        <v>27</v>
      </c>
      <c r="E59" s="28"/>
      <c r="F59" s="28"/>
      <c r="G59" s="77">
        <f>+E59+F59</f>
        <v>0</v>
      </c>
      <c r="H59" s="36">
        <f>+G59*C59</f>
        <v>0</v>
      </c>
    </row>
    <row r="60" spans="1:8" ht="47.25">
      <c r="A60" s="21">
        <v>53</v>
      </c>
      <c r="B60" s="31" t="s">
        <v>60</v>
      </c>
      <c r="C60" s="23">
        <v>977</v>
      </c>
      <c r="D60" s="24" t="s">
        <v>27</v>
      </c>
      <c r="E60" s="24"/>
      <c r="F60" s="24"/>
      <c r="G60" s="78">
        <f t="shared" si="4"/>
        <v>0</v>
      </c>
      <c r="H60" s="84">
        <f t="shared" si="5"/>
        <v>0</v>
      </c>
    </row>
    <row r="61" spans="1:8" ht="94.5">
      <c r="A61" s="21">
        <v>54</v>
      </c>
      <c r="B61" s="25" t="s">
        <v>61</v>
      </c>
      <c r="C61" s="23">
        <v>25</v>
      </c>
      <c r="D61" s="24" t="s">
        <v>27</v>
      </c>
      <c r="E61" s="24"/>
      <c r="F61" s="24"/>
      <c r="G61" s="77">
        <f>+E61+F61</f>
        <v>0</v>
      </c>
      <c r="H61" s="36">
        <f>+G61*C61</f>
        <v>0</v>
      </c>
    </row>
    <row r="62" spans="1:8" ht="78.75">
      <c r="A62" s="21">
        <v>55</v>
      </c>
      <c r="B62" s="33" t="s">
        <v>62</v>
      </c>
      <c r="C62" s="23">
        <v>33.75</v>
      </c>
      <c r="D62" s="24" t="s">
        <v>16</v>
      </c>
      <c r="E62" s="24"/>
      <c r="F62" s="24"/>
      <c r="G62" s="77">
        <f>+E62+F62</f>
        <v>0</v>
      </c>
      <c r="H62" s="36">
        <f>+G62*C62</f>
        <v>0</v>
      </c>
    </row>
    <row r="63" spans="1:8" ht="78.75">
      <c r="A63" s="21">
        <v>56</v>
      </c>
      <c r="B63" s="33" t="s">
        <v>63</v>
      </c>
      <c r="C63" s="23">
        <v>6</v>
      </c>
      <c r="D63" s="24" t="s">
        <v>16</v>
      </c>
      <c r="E63" s="24"/>
      <c r="F63" s="24"/>
      <c r="G63" s="77">
        <f>+E63+F63</f>
        <v>0</v>
      </c>
      <c r="H63" s="36">
        <f>+G63*C63</f>
        <v>0</v>
      </c>
    </row>
    <row r="64" spans="1:8" ht="32.25" thickBot="1">
      <c r="A64" s="21">
        <v>57</v>
      </c>
      <c r="B64" s="46" t="s">
        <v>64</v>
      </c>
      <c r="C64" s="40">
        <v>30</v>
      </c>
      <c r="D64" s="41" t="s">
        <v>20</v>
      </c>
      <c r="E64" s="41"/>
      <c r="F64" s="41"/>
      <c r="G64" s="79">
        <f>+E64+F64</f>
        <v>0</v>
      </c>
      <c r="H64" s="59">
        <f>+G64*C64</f>
        <v>0</v>
      </c>
    </row>
    <row r="65" spans="1:8" ht="16.5" thickBot="1">
      <c r="A65" s="47"/>
      <c r="B65" s="48" t="s">
        <v>75</v>
      </c>
      <c r="C65" s="44"/>
      <c r="D65" s="45"/>
      <c r="E65" s="45"/>
      <c r="F65" s="45"/>
      <c r="G65" s="45"/>
      <c r="H65" s="87">
        <f>SUM(H48:H64)</f>
        <v>0</v>
      </c>
    </row>
    <row r="66" spans="1:8" ht="15.75">
      <c r="A66" s="114" t="s">
        <v>65</v>
      </c>
      <c r="B66" s="122"/>
      <c r="C66" s="19"/>
      <c r="D66" s="20"/>
      <c r="E66" s="20"/>
      <c r="F66" s="20"/>
      <c r="G66" s="20"/>
      <c r="H66" s="85"/>
    </row>
    <row r="67" spans="1:8" ht="63.75" thickBot="1">
      <c r="A67" s="49">
        <v>58</v>
      </c>
      <c r="B67" s="50" t="s">
        <v>66</v>
      </c>
      <c r="C67" s="51">
        <v>105</v>
      </c>
      <c r="D67" s="52" t="s">
        <v>27</v>
      </c>
      <c r="E67" s="52"/>
      <c r="F67" s="52"/>
      <c r="G67" s="80">
        <f>+E67+F67</f>
        <v>0</v>
      </c>
      <c r="H67" s="88">
        <f>+G67*C67</f>
        <v>0</v>
      </c>
    </row>
    <row r="68" spans="1:8" ht="16.5" thickBot="1">
      <c r="A68" s="53"/>
      <c r="B68" s="54" t="s">
        <v>75</v>
      </c>
      <c r="C68" s="55"/>
      <c r="D68" s="56"/>
      <c r="E68" s="56"/>
      <c r="F68" s="56"/>
      <c r="G68" s="56"/>
      <c r="H68" s="89">
        <f>SUM(H67)</f>
        <v>0</v>
      </c>
    </row>
    <row r="69" spans="1:8" ht="15.75">
      <c r="A69" s="114" t="s">
        <v>67</v>
      </c>
      <c r="B69" s="115"/>
      <c r="C69" s="19"/>
      <c r="D69" s="20"/>
      <c r="E69" s="20"/>
      <c r="F69" s="20"/>
      <c r="G69" s="20"/>
      <c r="H69" s="85"/>
    </row>
    <row r="70" spans="1:8" ht="15.75">
      <c r="A70" s="21">
        <v>59</v>
      </c>
      <c r="B70" s="34" t="s">
        <v>68</v>
      </c>
      <c r="C70" s="35">
        <v>1</v>
      </c>
      <c r="D70" s="24" t="s">
        <v>69</v>
      </c>
      <c r="E70" s="24"/>
      <c r="F70" s="36"/>
      <c r="G70" s="77">
        <f>+E70+F70</f>
        <v>0</v>
      </c>
      <c r="H70" s="36">
        <f>+G70*C70</f>
        <v>0</v>
      </c>
    </row>
    <row r="71" spans="1:8" ht="15.75">
      <c r="A71" s="21">
        <v>60</v>
      </c>
      <c r="B71" s="34" t="s">
        <v>70</v>
      </c>
      <c r="C71" s="35">
        <v>4</v>
      </c>
      <c r="D71" s="24" t="s">
        <v>71</v>
      </c>
      <c r="E71" s="24"/>
      <c r="F71" s="36"/>
      <c r="G71" s="77">
        <f>+E71+F71</f>
        <v>0</v>
      </c>
      <c r="H71" s="36">
        <f>+G71*C71</f>
        <v>0</v>
      </c>
    </row>
    <row r="72" spans="1:8" ht="32.25" thickBot="1">
      <c r="A72" s="38">
        <v>61</v>
      </c>
      <c r="B72" s="57" t="s">
        <v>72</v>
      </c>
      <c r="C72" s="58">
        <v>1</v>
      </c>
      <c r="D72" s="41" t="s">
        <v>73</v>
      </c>
      <c r="E72" s="41"/>
      <c r="F72" s="59"/>
      <c r="G72" s="79">
        <f>+E72+F72</f>
        <v>0</v>
      </c>
      <c r="H72" s="59">
        <f>+G72*C72</f>
        <v>0</v>
      </c>
    </row>
    <row r="73" spans="1:8" ht="16.5" thickBot="1">
      <c r="A73" s="60"/>
      <c r="B73" s="54" t="s">
        <v>75</v>
      </c>
      <c r="C73" s="61"/>
      <c r="D73" s="62"/>
      <c r="E73" s="62"/>
      <c r="F73" s="62"/>
      <c r="G73" s="83"/>
      <c r="H73" s="90">
        <f>SUM(H70:H72)</f>
        <v>0</v>
      </c>
    </row>
    <row r="74" spans="1:8" ht="15.75">
      <c r="A74" s="92"/>
      <c r="B74" s="93"/>
      <c r="C74" s="94"/>
      <c r="D74" s="8"/>
      <c r="E74" s="8"/>
      <c r="F74" s="8"/>
      <c r="G74" s="95"/>
      <c r="H74" s="91"/>
    </row>
    <row r="75" spans="1:8" ht="12.75">
      <c r="A75" s="123" t="s">
        <v>87</v>
      </c>
      <c r="B75" s="124"/>
      <c r="C75" s="124"/>
      <c r="D75" s="124"/>
      <c r="E75" s="124"/>
      <c r="F75" s="124"/>
      <c r="G75" s="124"/>
      <c r="H75" s="124"/>
    </row>
    <row r="76" spans="1:8" ht="18.75" customHeight="1">
      <c r="A76" s="105" t="s">
        <v>88</v>
      </c>
      <c r="B76" s="106"/>
      <c r="C76" s="107"/>
      <c r="D76" s="107"/>
      <c r="E76" s="81"/>
      <c r="F76" s="81"/>
      <c r="G76" s="81"/>
      <c r="H76" s="81"/>
    </row>
    <row r="77" spans="1:8" ht="18" customHeight="1">
      <c r="A77" s="108" t="s">
        <v>89</v>
      </c>
      <c r="B77" s="109"/>
      <c r="C77" s="109"/>
      <c r="D77" s="109"/>
      <c r="E77" s="109"/>
      <c r="F77" s="109"/>
      <c r="G77" s="109"/>
      <c r="H77" s="109"/>
    </row>
    <row r="78" spans="1:8" ht="110.25" customHeight="1">
      <c r="A78" s="110" t="s">
        <v>90</v>
      </c>
      <c r="B78" s="110"/>
      <c r="C78" s="110"/>
      <c r="D78" s="110"/>
      <c r="E78" s="110"/>
      <c r="F78" s="110"/>
      <c r="G78" s="110"/>
      <c r="H78" s="110"/>
    </row>
    <row r="79" spans="1:8" ht="15.75" customHeight="1">
      <c r="A79" s="111" t="s">
        <v>91</v>
      </c>
      <c r="B79" s="112"/>
      <c r="C79" s="112"/>
      <c r="D79" s="112"/>
      <c r="E79" s="112"/>
      <c r="F79" s="112"/>
      <c r="G79" s="112"/>
      <c r="H79" s="112"/>
    </row>
    <row r="80" spans="1:8" ht="15" customHeight="1">
      <c r="A80" s="111" t="s">
        <v>92</v>
      </c>
      <c r="B80" s="112"/>
      <c r="C80" s="112"/>
      <c r="D80" s="112"/>
      <c r="E80" s="112"/>
      <c r="F80" s="112"/>
      <c r="G80" s="112"/>
      <c r="H80" s="112"/>
    </row>
    <row r="81" spans="1:8" ht="30.75" customHeight="1">
      <c r="A81" s="113" t="s">
        <v>95</v>
      </c>
      <c r="B81" s="103"/>
      <c r="C81" s="103"/>
      <c r="D81" s="103"/>
      <c r="E81" s="103"/>
      <c r="F81" s="103"/>
      <c r="G81" s="103"/>
      <c r="H81" s="103"/>
    </row>
    <row r="82" spans="1:8" ht="28.5" customHeight="1">
      <c r="A82" s="103" t="s">
        <v>93</v>
      </c>
      <c r="B82" s="104"/>
      <c r="C82" s="104"/>
      <c r="D82" s="104"/>
      <c r="E82" s="104"/>
      <c r="F82" s="104"/>
      <c r="G82" s="104"/>
      <c r="H82" s="104"/>
    </row>
    <row r="83" spans="1:8" ht="31.5" customHeight="1">
      <c r="A83" s="103" t="s">
        <v>94</v>
      </c>
      <c r="B83" s="104"/>
      <c r="C83" s="104"/>
      <c r="D83" s="104"/>
      <c r="E83" s="104"/>
      <c r="F83" s="104"/>
      <c r="G83" s="104"/>
      <c r="H83" s="104"/>
    </row>
  </sheetData>
  <sheetProtection/>
  <mergeCells count="14">
    <mergeCell ref="A69:B69"/>
    <mergeCell ref="A3:B3"/>
    <mergeCell ref="A20:B20"/>
    <mergeCell ref="A47:B47"/>
    <mergeCell ref="A66:B66"/>
    <mergeCell ref="A75:H75"/>
    <mergeCell ref="A82:H82"/>
    <mergeCell ref="A83:H83"/>
    <mergeCell ref="A76:D76"/>
    <mergeCell ref="A77:H77"/>
    <mergeCell ref="A78:H78"/>
    <mergeCell ref="A79:H79"/>
    <mergeCell ref="A80:H80"/>
    <mergeCell ref="A81:H8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CITINVEST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Kispál Pál</dc:creator>
  <cp:keywords/>
  <dc:description/>
  <cp:lastModifiedBy>Mester Tamás ka.</cp:lastModifiedBy>
  <cp:lastPrinted>2017-05-31T13:02:51Z</cp:lastPrinted>
  <dcterms:created xsi:type="dcterms:W3CDTF">2004-06-23T13:39:29Z</dcterms:created>
  <dcterms:modified xsi:type="dcterms:W3CDTF">2017-06-08T12:08:40Z</dcterms:modified>
  <cp:category/>
  <cp:version/>
  <cp:contentType/>
  <cp:contentStatus/>
</cp:coreProperties>
</file>