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35" windowWidth="13395" windowHeight="9525" tabRatio="819"/>
  </bookViews>
  <sheets>
    <sheet name="Záradék" sheetId="17" r:id="rId1"/>
    <sheet name="Összesítő" sheetId="16" r:id="rId2"/>
    <sheet name="Zsaluzás és állványozás" sheetId="15" r:id="rId3"/>
    <sheet name="Fa- és műanyag szerkezet" sheetId="10" r:id="rId4"/>
    <sheet name="Felületképzés" sheetId="8" r:id="rId5"/>
    <sheet name="Szigetelés" sheetId="7" r:id="rId6"/>
    <sheet name="Járulékos költségek" sheetId="2" r:id="rId7"/>
    <sheet name="Egyéb" sheetId="3" r:id="rId8"/>
  </sheets>
  <calcPr calcId="145621"/>
</workbook>
</file>

<file path=xl/calcChain.xml><?xml version="1.0" encoding="utf-8"?>
<calcChain xmlns="http://schemas.openxmlformats.org/spreadsheetml/2006/main">
  <c r="I23" i="7" l="1"/>
  <c r="H23" i="7"/>
  <c r="I13" i="2" l="1"/>
  <c r="I15" i="2"/>
  <c r="H13" i="2"/>
  <c r="H15" i="2"/>
  <c r="I17" i="2"/>
  <c r="H17" i="2"/>
  <c r="I9" i="8" l="1"/>
  <c r="H9" i="8"/>
  <c r="I19" i="7" l="1"/>
  <c r="H19" i="7"/>
  <c r="I17" i="7" l="1"/>
  <c r="H17" i="7"/>
  <c r="I7" i="2" l="1"/>
  <c r="H7" i="2"/>
  <c r="J12" i="7"/>
  <c r="J14" i="7"/>
  <c r="J4" i="7"/>
  <c r="I25" i="7"/>
  <c r="H25" i="7"/>
  <c r="J25" i="7" l="1"/>
  <c r="I11" i="2"/>
  <c r="H11" i="2"/>
  <c r="I9" i="2"/>
  <c r="H9" i="2"/>
  <c r="I2" i="15"/>
  <c r="H2" i="15"/>
  <c r="I21" i="7"/>
  <c r="H21" i="7"/>
  <c r="J20" i="7"/>
  <c r="I15" i="7"/>
  <c r="H15" i="7"/>
  <c r="I13" i="7"/>
  <c r="H13" i="7"/>
  <c r="I11" i="7"/>
  <c r="H11" i="7"/>
  <c r="I9" i="7"/>
  <c r="H9" i="7"/>
  <c r="J8" i="7"/>
  <c r="I7" i="7"/>
  <c r="H7" i="7"/>
  <c r="J6" i="7"/>
  <c r="I5" i="7"/>
  <c r="H5" i="7"/>
  <c r="I3" i="7"/>
  <c r="H3" i="7"/>
  <c r="J3" i="7" l="1"/>
  <c r="J15" i="7"/>
  <c r="J13" i="7"/>
  <c r="J7" i="7"/>
  <c r="J11" i="7"/>
  <c r="J5" i="7"/>
  <c r="J9" i="7"/>
  <c r="J21" i="7"/>
  <c r="H45" i="10"/>
  <c r="G45" i="10"/>
  <c r="I45" i="10" s="1"/>
  <c r="H41" i="10"/>
  <c r="G41" i="10"/>
  <c r="I41" i="10" s="1"/>
  <c r="H37" i="10"/>
  <c r="G37" i="10"/>
  <c r="I37" i="10" s="1"/>
  <c r="I5" i="8"/>
  <c r="H5" i="8"/>
  <c r="I19" i="2"/>
  <c r="H19" i="2"/>
  <c r="I3" i="2"/>
  <c r="H3" i="2"/>
  <c r="G33" i="10"/>
  <c r="I33" i="10" s="1"/>
  <c r="G29" i="10"/>
  <c r="I29" i="10" s="1"/>
  <c r="G25" i="10"/>
  <c r="I25" i="10" s="1"/>
  <c r="H33" i="10"/>
  <c r="H29" i="10"/>
  <c r="H25" i="10"/>
  <c r="I21" i="10"/>
  <c r="H21" i="10"/>
  <c r="I21" i="2"/>
  <c r="H21" i="2"/>
  <c r="I5" i="10"/>
  <c r="H5" i="10"/>
  <c r="I4" i="10"/>
  <c r="H4" i="10"/>
  <c r="I3" i="10"/>
  <c r="H3" i="10"/>
  <c r="I5" i="2"/>
  <c r="H5" i="2"/>
  <c r="I3" i="8"/>
  <c r="H3" i="8"/>
  <c r="I7" i="8"/>
  <c r="H7" i="8"/>
  <c r="I6" i="10"/>
  <c r="H6" i="10"/>
  <c r="I8" i="10"/>
  <c r="I10" i="10"/>
  <c r="H8" i="10"/>
  <c r="H10" i="10"/>
  <c r="I4" i="3"/>
  <c r="H4" i="3"/>
  <c r="I2" i="3"/>
  <c r="H2" i="3"/>
  <c r="I23" i="2"/>
  <c r="H23" i="2"/>
  <c r="I27" i="7"/>
  <c r="C5" i="16" s="1"/>
  <c r="I4" i="15"/>
  <c r="C2" i="16" s="1"/>
  <c r="H4" i="15"/>
  <c r="B2" i="16" s="1"/>
  <c r="H6" i="3"/>
  <c r="B7" i="16" s="1"/>
  <c r="H27" i="7"/>
  <c r="B5" i="16" l="1"/>
  <c r="D5" i="16" s="1"/>
  <c r="I11" i="8"/>
  <c r="C4" i="16" s="1"/>
  <c r="D2" i="16"/>
  <c r="H47" i="10"/>
  <c r="B3" i="16" s="1"/>
  <c r="I25" i="2"/>
  <c r="C6" i="16" s="1"/>
  <c r="H11" i="8"/>
  <c r="B4" i="16" s="1"/>
  <c r="J27" i="7"/>
  <c r="I6" i="3"/>
  <c r="C7" i="16" s="1"/>
  <c r="D7" i="16" s="1"/>
  <c r="H25" i="2"/>
  <c r="B6" i="16" s="1"/>
  <c r="I47" i="10"/>
  <c r="C3" i="16" s="1"/>
  <c r="D4" i="16" l="1"/>
  <c r="D6" i="16"/>
  <c r="C24" i="17"/>
  <c r="C26" i="17" s="1"/>
  <c r="B8" i="16"/>
  <c r="D3" i="16"/>
  <c r="D24" i="17"/>
  <c r="D26" i="17" s="1"/>
  <c r="C8" i="16"/>
  <c r="C27" i="17" l="1"/>
  <c r="C28" i="17" s="1"/>
  <c r="C29" i="17" s="1"/>
  <c r="D8" i="16"/>
</calcChain>
</file>

<file path=xl/sharedStrings.xml><?xml version="1.0" encoding="utf-8"?>
<sst xmlns="http://schemas.openxmlformats.org/spreadsheetml/2006/main" count="255" uniqueCount="162">
  <si>
    <t>Munkanem megnevezése</t>
  </si>
  <si>
    <t>Anyag összege</t>
  </si>
  <si>
    <t>Díj összege</t>
  </si>
  <si>
    <t>Ssz.</t>
  </si>
  <si>
    <t>Tételszám</t>
  </si>
  <si>
    <t>Tétel szövege</t>
  </si>
  <si>
    <t>Menny.</t>
  </si>
  <si>
    <t>Egység</t>
  </si>
  <si>
    <t>Anyag egységár</t>
  </si>
  <si>
    <t>Díj egységre</t>
  </si>
  <si>
    <t>Anyag összesen</t>
  </si>
  <si>
    <t>Díj összesen</t>
  </si>
  <si>
    <t>m2</t>
  </si>
  <si>
    <t>Munkanem összesen:</t>
  </si>
  <si>
    <t>Zsaluzás és állványozás</t>
  </si>
  <si>
    <t>m</t>
  </si>
  <si>
    <t>db</t>
  </si>
  <si>
    <t>44-012-1.1.1.5-0000001</t>
  </si>
  <si>
    <t>44-012-1.1.1.5-0000002</t>
  </si>
  <si>
    <t>44-012-1.1.1.5-0000003</t>
  </si>
  <si>
    <r>
      <t>m</t>
    </r>
    <r>
      <rPr>
        <vertAlign val="superscript"/>
        <sz val="10"/>
        <color indexed="8"/>
        <rFont val="Times New Roman CE"/>
        <charset val="238"/>
      </rPr>
      <t>2</t>
    </r>
  </si>
  <si>
    <t>Fa- és műanyag szerkezet elhelyezése</t>
  </si>
  <si>
    <t>45-000-2.3</t>
  </si>
  <si>
    <t>45-004-4.1-0990115</t>
  </si>
  <si>
    <t>47-000-1.21.4.1.1-0418383</t>
  </si>
  <si>
    <t>47-011-15.1.1.1-0151171</t>
  </si>
  <si>
    <t>Felületképzés</t>
  </si>
  <si>
    <t>48-005-1.41.1.1-0414954</t>
  </si>
  <si>
    <t>Szigetelés</t>
  </si>
  <si>
    <t>klt</t>
  </si>
  <si>
    <t>90-006-3.2</t>
  </si>
  <si>
    <t>90-001-1</t>
  </si>
  <si>
    <t>Az épület komplett takarítása. A teljes építési folyamat alatt és végtakarítás, teljeskörűen. Az épületben és az épület körül.</t>
  </si>
  <si>
    <t>Összesen:</t>
  </si>
  <si>
    <t>Honvédelmi Minisztérium</t>
  </si>
  <si>
    <t>Védelemgazdasági Hivatal</t>
  </si>
  <si>
    <t>1135 Budapest, Lehel u. 35-37.</t>
  </si>
  <si>
    <t>Adószám: 15714015-2-51</t>
  </si>
  <si>
    <t xml:space="preserve">Név :                                  </t>
  </si>
  <si>
    <t xml:space="preserve">                                       </t>
  </si>
  <si>
    <t xml:space="preserve">Cím :                                  </t>
  </si>
  <si>
    <t xml:space="preserve">A munka leírása:                       </t>
  </si>
  <si>
    <t xml:space="preserve">                                                                              </t>
  </si>
  <si>
    <t xml:space="preserve">Készült:                                                                      </t>
  </si>
  <si>
    <t>Költségvetés főösszesítő</t>
  </si>
  <si>
    <t>Megnevezés</t>
  </si>
  <si>
    <t>Anyagköltség</t>
  </si>
  <si>
    <t>Díjköltség</t>
  </si>
  <si>
    <t>1. Építmény közvetlen költségei</t>
  </si>
  <si>
    <t>1.1 Közvetlen önköltség összesen</t>
  </si>
  <si>
    <t>2.1 ÁFA vetítési alap</t>
  </si>
  <si>
    <t>2.2 Áfa</t>
  </si>
  <si>
    <t>3.  A munka ára</t>
  </si>
  <si>
    <t>Járulékos költségek</t>
  </si>
  <si>
    <t>Összesen</t>
  </si>
  <si>
    <t>36-004-1.1.2.1.2-0515700</t>
  </si>
  <si>
    <t>36-001-1.2.1-0600030</t>
  </si>
  <si>
    <t>Sima oldalfalvakolat készítése kézi felhordással, felületképző (simító) meszes cementhabarccsal, tégla-, kő- vagy betonfelületen, 1,5 cm vtg-ban Hs60-cm, simító, meszes cementhabarcs mészpéppel</t>
  </si>
  <si>
    <t>12-100-1-0000001</t>
  </si>
  <si>
    <t>45-000-3.10</t>
  </si>
  <si>
    <t>m3</t>
  </si>
  <si>
    <t>44-000-1.1</t>
  </si>
  <si>
    <t>44-000-1.3</t>
  </si>
  <si>
    <t>44-000-1.4</t>
  </si>
  <si>
    <t>AB-01 konszignáció szerint készül:</t>
  </si>
  <si>
    <t>AB-02 konszignáció szerint készül:</t>
  </si>
  <si>
    <t>AB-03 konszignáció szerint készül:</t>
  </si>
  <si>
    <t>AJ-01 konszignáció szerint készül:</t>
  </si>
  <si>
    <t>A komfortos légállapotok biztosítására szobánként az új nyílászárókba higroszabályzós EMM 716 típusú vagy azzal egyenértékű higroszabályzós légbevezetőt kell beépíteni AEA 731 típusú vagy azzal egyenértékű műanyag esővízvédővel. A légbevezető a mely a légszállítást a belső relatív páratartalom szerint szabályozza.</t>
  </si>
  <si>
    <t>GYÁRTÁS ELŐTT A MÉRETEK A HELYSZÍNEN ELLENŐRIZENDŐK!</t>
  </si>
  <si>
    <t>36-011-7-0418401</t>
  </si>
  <si>
    <t>Névleges méret: 1,06x1,75</t>
  </si>
  <si>
    <t>Névleges méret: 1,06x0,90</t>
  </si>
  <si>
    <t>Névleges méret: 1,06x5,05</t>
  </si>
  <si>
    <t>44-012-1.1.1.5-000004</t>
  </si>
  <si>
    <t>44-012-1.1.1.5-000005</t>
  </si>
  <si>
    <t>44-012-1.1.1.5-000006</t>
  </si>
  <si>
    <t>44-012-1.1.1.5-000007</t>
  </si>
  <si>
    <t>AJ-02 konszignáció szerint készül:</t>
  </si>
  <si>
    <t>AJ-03 konszignáció szerint készül:</t>
  </si>
  <si>
    <t>AJ-04 konszignáció szerint készül:</t>
  </si>
  <si>
    <t>Névleges méret: 1,06x2,55</t>
  </si>
  <si>
    <t>Névleges méret: 2,45x2,55</t>
  </si>
  <si>
    <t>Névleges méret: 1,70x2,55</t>
  </si>
  <si>
    <t>Névleges méret: 3,02x2,55</t>
  </si>
  <si>
    <t>48-005-1.24.1.1-0413362</t>
  </si>
  <si>
    <t>48-005-1.6.1.2.6-0099084</t>
  </si>
  <si>
    <t>48-005-1.6.2.2.2-0413363</t>
  </si>
  <si>
    <t>Csapadékvíz elleni szigetelés; Alsó réteg szigetelés készítése, egy réteg bitumenes lemezzel, függőleges felületen (épületlábazaton vagy attikafalon), minimum 3,0 mm vastag elasztomerbitumenes (SBS modifikált vagy SBS/oxidált duo) lemezzel, aljzathoz teljes felületű olvasztásos ragasztással, átlapolásoknál teljes felületű hegesztéssel fektetve, EUROSZIG ELASTOFLEX P 4 MM pőliészterfátyol hordozórétegű, 4 mm névleges vastagságú elasztomerbitumenes (SBS modifikált) lemez (vagy műszakilag ezzel egyen értékű)</t>
  </si>
  <si>
    <t>48-005-1.7.1.1.2.2-0413402</t>
  </si>
  <si>
    <t>Csapadékvíz elleni szigetelés; Felső réteg szigetelés készítése, egy réteg bitumenes lemezzel, vízszintes felületen, nehéz felületvédelem nélküli tetőkön, minimum 4,0 mm vastag palaörlemény hintésű elasztomerbitumenes (SBS modifikált) alsó réteghez teljes felületű hegesztéssel, fél lemezszélesség eltolással fektetve,, EUROSZIG ELASTOFLEX P 5 KG MINERAL SBS poliészter, palaőrlemény (vagy műszakilag ezzel egyen értékű)</t>
  </si>
  <si>
    <t>Csapadékvíz elleni szigetelés; Felső réteg szigetelés készítése, egy réteg bitumenes lemezzel, függőleges felületen, minimum 3,0mm vastag elasztomerbitumenes (SBS modifikált vagy SBS/oxidált duo) lemezzel, aljzathoz mechanikai rögzítéssel (rögzítés külön tételben), ICOPAL MEMBRANA 3 mm vastag elasztomerbitumenes (SBS modifikált) lemez, mechanikai rögzítéshez (vagy ezzel egyenértékű)</t>
  </si>
  <si>
    <r>
      <t>Fém nyílászáró szerkezetek bontása, ajtó, ablak vagy kapu, 6,01 m</t>
    </r>
    <r>
      <rPr>
        <vertAlign val="superscript"/>
        <sz val="10"/>
        <color indexed="8"/>
        <rFont val="Times New Roman CE"/>
        <charset val="238"/>
      </rPr>
      <t>2</t>
    </r>
    <r>
      <rPr>
        <sz val="10"/>
        <color indexed="8"/>
        <rFont val="Times New Roman CE"/>
        <charset val="238"/>
      </rPr>
      <t xml:space="preserve"> felett</t>
    </r>
  </si>
  <si>
    <r>
      <t>Fa nyílászáró szerkezetek bontása, ajtó, ablak vagy kapu, 2,00 m</t>
    </r>
    <r>
      <rPr>
        <vertAlign val="superscript"/>
        <sz val="10"/>
        <color indexed="8"/>
        <rFont val="Times New Roman CE"/>
        <charset val="238"/>
      </rPr>
      <t>2</t>
    </r>
    <r>
      <rPr>
        <sz val="10"/>
        <color indexed="8"/>
        <rFont val="Times New Roman CE"/>
        <charset val="238"/>
      </rPr>
      <t>-ig</t>
    </r>
  </si>
  <si>
    <r>
      <t>Fa nyílászáró szerkezetek bontása, ajtó, ablak vagy kapu, 4,01-6,00 m</t>
    </r>
    <r>
      <rPr>
        <vertAlign val="superscript"/>
        <sz val="10"/>
        <color indexed="8"/>
        <rFont val="Times New Roman CE"/>
        <charset val="238"/>
      </rPr>
      <t>2</t>
    </r>
    <r>
      <rPr>
        <sz val="10"/>
        <color indexed="8"/>
        <rFont val="Times New Roman CE"/>
        <charset val="238"/>
      </rPr>
      <t xml:space="preserve"> között</t>
    </r>
  </si>
  <si>
    <t>Nyílászáró beépítése után a belső oldali felületképzés helyreállítása, az ablakkávák belső oldalán 15 cm szélességig, a szükséges gletteléssel és fehér színű diszperziós festéssel</t>
  </si>
  <si>
    <t>15-016-2.2-0023128</t>
  </si>
  <si>
    <t>nap</t>
  </si>
  <si>
    <t>MH EK Tünde u. telephely</t>
  </si>
  <si>
    <t>1183 Budapest, XVIII. Ker. Tünde u. 41. (hrsz.: 0137664)</t>
  </si>
  <si>
    <t>Műanyag homlokzati nyílászárók legyártása és elhelyezése előre kihagyott falnyílásba (kemény műanyag könyöklővel és párkánnyal szerelvényezve, finombeállítással)</t>
  </si>
  <si>
    <t>a következő konstrukciós jellemzőkkel: -  minimum 6 légkamrás, - kemény, ütésálló, nehezen éghető uPVC műanyag nyílászáró, - 3 rtg hőszigetelő, melegperemes üvegezéssel, Low-e bevonattal, Ar gáztöltettel; - zárt állapotban is szellőző kivitelben, - külső és belső műanyag párkánnyal, sorolóval, toktoldóval, vízzáró, párazáró és légáteresztő szalagokkal, hézagtömítő anyagokkal, résszellőztető vasalattal, rejtett vasalattal, hibás működtetésgátlóval szerelve.</t>
  </si>
  <si>
    <t>Szín: kívül és belül egyaránt gyári fehér színű (RAL9010)</t>
  </si>
  <si>
    <t>48-010-1.1.2.1-0113589</t>
  </si>
  <si>
    <t>48-010-1.6.2.2-0092695</t>
  </si>
  <si>
    <t>Vakolat alatti külső homlokzati fal hőszigetelése, üvegszövetháló-erősítéssel, mechnaikai rögzítéssel,  normál homlokzati kőzetgyapot hőszigetelő lapokkal, PT-Ecorock Grunt S-T alapozóval (0,35kg/m2) ZK-Ecorock Normal W ragasztóba (ragasztás: 5kg/m2) ZZ-Ecorock specjal W ragasztóba (ágyazás: 6kg/m2) tagolt sík, függőleges falon, kiegészítő vakolóprofilokkal, ROCKWOOL Frontrock Max E vakolható, inhomogén kőzetgyapot lemez A1 tűzvédelmi osztályba sorolt, vagy vele egyenértékű (0,036 W/mK hővezetési tényezőjű) rendszerrel, 100 mm vastagságban.</t>
  </si>
  <si>
    <t>Betétrács, ablakrács elhelyezése falazatba, véséssel, befalazással, 50,00 kg/db tömegig, Leszerelt ablakrácsok szükség szerinti javítása, pótlása, újramázolása és visszahelyezése</t>
  </si>
  <si>
    <t>62-002-1.4.2.-0610701</t>
  </si>
  <si>
    <t>21-005-1.1.1</t>
  </si>
  <si>
    <t>Rácsok, korlátok, kerítések bontása, ablakrács ÓVATOS leszerelése</t>
  </si>
  <si>
    <t>Vakolatjavítás belső oldali káváknál, felület előkészítése, glettelés, diszperziós kötőanyagú glettel, vakolt felületen, tagolatlan felületen Caparol Akkordspachtel Fein paszta formájú, fehér színben</t>
  </si>
  <si>
    <t>Egyéb</t>
  </si>
  <si>
    <t>Egyéb a kivitelezéshez kapcsolodó költségek, Megvalósulási tervdokumentációk készítése elektronikus és szerkeszthető formában (dwg, pdf), megvalósulási dokumentáció átadása a műszaki átadás-átvétel során 4 pld. nyomtatott és 1 pld. elektronikus (CD) formában</t>
  </si>
  <si>
    <t>22-002-3.2.-0137733</t>
  </si>
  <si>
    <t xml:space="preserve">Szivárgó építése, perforált, körkörös bordázatú PVC dréncsőből, belső átmérő: 80-100 mm, REHAU RAUDREN G bordás rugalmas dréncső, PVC, perforált, geotextillel bevont, DN 80
</t>
  </si>
  <si>
    <t>22-003-5.1.-0133011</t>
  </si>
  <si>
    <t>Függőleges szűrőréteg (szívótest) készítése tömörítéssel, 5,00 m mélységig, egyrétegű, egyenlő szemcséjű Osztályozott kavics, OK 4/8 TT, Nyékládháza ( vagy ezzel egyenértékű)</t>
  </si>
  <si>
    <t>Konténerben (6 m3) összegyűjtött építési hulladék  engedéllyel rendelkező  szakcéggel történő szakszerű elszállítása és deponálása 30 km-es körzetben, dokumentálva befogadó nyilatkozattal, szállítójeggyel.  ELŐIRÁNYZAT</t>
  </si>
  <si>
    <t>Csapadékvíz elleni szigetelés; Egyrétegű modifikált bitumenes lemez szigetelés hajlaterősítése  33 cm széles mod.bit. lemez sávval, min. 4,0 mm vastag eleasztomerbitumenes SBS modifikált lemezzel, az aljzathoz teljes felületű olvasztásos ragasztással, az átlapolásoknál teljes felületű hegesztéssel fektetve, EUROSZIG EXTRAFLEX P 4 MM poliészterfátyol hordozórétegű, 4mm névleges vastagságú elaszttomerbitumenes (SBS modifikált) lemez   (vagy műszakilag ezzel egyenértékű)</t>
  </si>
  <si>
    <t>48-010-1.1.2.1-0113594</t>
  </si>
  <si>
    <t>Egyéb épületlakatos szerkezetek bontása, homlokzaton lévő zászlótartók, táblák, szellőzők óvatos bontása és kijelölt helyen történő deponálása</t>
  </si>
  <si>
    <t>MH Egészségügyi Központ,Tünde u-i telephely 10. számú épület energetikai fejlesztései II. ütem</t>
  </si>
  <si>
    <t xml:space="preserve">Kisméretű csatorna (nyílt árok) építése 1,00 m2 szelvényig, kézi erővel bármely konzisztenciájú talajban, talajosztály: I-II., lábazat szigetelés miatt
</t>
  </si>
  <si>
    <t>36-007-9.2-0415421</t>
  </si>
  <si>
    <t>Egyszárnyú műanyag kültéri nyílászáró (kemény műanyag könyöklővel és párkánnyal szerelvényezve, finombeállítással), a nyílászáró osztása és üvegezése az AB-01 konszignációs rajz alapján szükséges. Egyszárnyú ablak, a két oldalán toktoldóval, bukó-nyíló vasalattal készül</t>
  </si>
  <si>
    <r>
      <t>Osztott műanyag kültéri nyílászáró (szerelvényezve, finombeállítással</t>
    </r>
    <r>
      <rPr>
        <sz val="10"/>
        <color indexed="8"/>
        <rFont val="Times New Roman CE"/>
        <charset val="238"/>
      </rPr>
      <t>), a nyílászáró osztása és üvegezése az AJ-04 konszignációs rajz alapján szükséges. Egy szerkezetben két darab egyszárnyú 2 mezőre osztott műanyag ajtó toktoldókkal sorolva, fix üvegezett betétekkel és 35 cm-es fix üvegezésű felülvilágítóval készül.</t>
    </r>
  </si>
  <si>
    <t xml:space="preserve">Zúzalékos aszfaltszőnyegek, aszfaltbetonok és
öntött aszfaltok bontása, kötőréteggel együtt, géppel, hidraulikus bontófejjel
</t>
  </si>
  <si>
    <t>63.001.2.2</t>
  </si>
  <si>
    <t>Védőcső elhelyezése földfúrással, átsajtolással, varrat nélküli acélcsőből, csőátmérő: 100 mm, Fekete acélcső, A 37 X, 4" sima</t>
  </si>
  <si>
    <t>12.005.3.1.0110031</t>
  </si>
  <si>
    <t>22.011.25.1.</t>
  </si>
  <si>
    <t>Tisztító-, ellenőrző- és gyűjtőakna fedlappal, nagysűrűségű polietilénből, magasító elem nélkül ACO FR¦NKISCHE Strabu-control 2/250 180° áteresztő akna 2 kivezetés DN 250, DN 400, nagysűrűségű polietilénből  (vagy műszakilag ezzel egyenértékű)</t>
  </si>
  <si>
    <t>Tisztító-, ellenőrző- és gyűjtőakna fedlappal, nagysűrűségű polietilénből, magasító elem nélkül ACO FR¦NKISCHE Sicku-control akna 2 csőcsonkkal DN 300 (90° és 180°), DN 400, nagysűrűségű polietilénből  (vagy műszakilag ezzel egyenértékű)</t>
  </si>
  <si>
    <t>Diszperziós festés műanyag bázisú vizes-diszperziós  fehér színű festékkel, új vagy régi lekapart, előkészített alapfelületen, vakolaton, két rétegben, tagolatlan sima felületen Héra diszperziós belső falfesték</t>
  </si>
  <si>
    <t>Egyszárnyú műanyag kültéri nyílászáró (kemény műanyag könyöklővel és párkánnyal szerelvényezve, finombeállítással), a nyílászáró osztása és üvegezése az AB-02 konszignációs rajz alapján szükséges. Egyszárnyú ablak a két oldalán toktoldóval, bukó vasalattal, távnyitóval szerelvényezve, belátásgátló fóliázással készül</t>
  </si>
  <si>
    <r>
      <t>3 mezőre osztott műanyag kültéri nyílászáró (kemény műanyag könyöklővel és párkánnyal szerelvényezve, finombeállítással), a nyílászáró osztása és üvegezése az AB-03 konszignációs rajz alapján szükséges. A hosszabbik oldalán 1/3-1/3 arányban osztott ablak, két oldalán toktoldóval, mindhárom mező fix üvegezéssel,</t>
    </r>
    <r>
      <rPr>
        <sz val="10"/>
        <rFont val="Times New Roman CE"/>
        <charset val="238"/>
      </rPr>
      <t xml:space="preserve"> hővisszaverő fóliázással készül</t>
    </r>
  </si>
  <si>
    <r>
      <t>Műanyag kültéri nyílászáró (szerelvényezve, finombeállítással</t>
    </r>
    <r>
      <rPr>
        <sz val="10"/>
        <color indexed="8"/>
        <rFont val="Times New Roman CE"/>
        <charset val="238"/>
      </rPr>
      <t>), a nyílászáró osztása és üvegezése az AJ-01 konszignációs rajz alapján szükséges. Egyszárnyú műanyag ajtó 35 cm-es fix üvegezésű felülvilágítóval készül</t>
    </r>
  </si>
  <si>
    <r>
      <t>Kétszárnyú műanyag kültéri nyílászáró (ajtóbehúzó karral szerelvényezve, finombeállítással</t>
    </r>
    <r>
      <rPr>
        <sz val="10"/>
        <color indexed="8"/>
        <rFont val="Times New Roman CE"/>
        <charset val="238"/>
      </rPr>
      <t>), a nyílászáró osztása és üvegezése az AJ-02 konszignációs rajz alapján szükséges. Fokozott igénybevételre méretezett, középen nyíló, szárnyanként 4 mezőre osztott kétszárnyú műanyag ajtó a két oldalán toktoldóval, fix üvegezett betétekkel és 35 cm-es fix üvegezésű felülvilágítóval készül.</t>
    </r>
  </si>
  <si>
    <r>
      <t>Kétszárnyú műanyag kültéri nyílászáró (ajtóbehúzó karral szerelvényezve, finombeállítással</t>
    </r>
    <r>
      <rPr>
        <sz val="10"/>
        <color indexed="8"/>
        <rFont val="Times New Roman CE"/>
        <charset val="238"/>
      </rPr>
      <t>), a nyílászáró osztása és üvegezése az AJ-03 konszignációs rajz alapján szükséges. Fokozott igénybevételre méretezett, középen nyíló, szárnyanként 2 mezőre osztott kétszárnyú műanyag ajtó a két oldalán toktoldóval, fix üvegezett betétekkel és 35 cm-es fix üvegezésű felülvilágítóval készül.</t>
    </r>
  </si>
  <si>
    <t>Üvegszövet háló beágyazása, függőleges, vízszintes,  ferde vagy íves felületen, Capatect Pulverkleber 190 ragasztó és beágyazó anyag, vagy műszakilag ezzel egyenértékű</t>
  </si>
  <si>
    <t>Homlokzati vékonyvakolatok, színvakolatok felhordása utólagos hőszigetelésre, alapozott, előkészített felületre, vödrös kiszerelésű anyagból,  szilikongyanta kötésű, egy rétegben vékonyvakolat (1,5-2,0 mm) vízlepergető, ütés- és karcolásálló, páraáteresztő.  Baumit homlokzati vékonyvakolat rendszer (pl. NanoporTop vagy SilikonTop) termékspecifikációja szerint vagy műszakilag ezzel egyenértékű</t>
  </si>
  <si>
    <t>Lábazati vakolatok; díszítő és lábazati szilikongyantás kötőanyagú vakolatréteg felhordása, utólagos lábazati hőszigetelésre 50 cm magasságban, vödrös kiszerelésű anyagból, középszemcsés  (2-3  mm), víztaszító, nagy  igénybevételnek  kitett  felület  védelmére  alkalmas  vakolattal,  Baumit rendszer termékspecifikációja szerint vagy műszakilag ezzel egyenértékű</t>
  </si>
  <si>
    <t>Csapadékvíz elleni szigetelés; Alátét- és elválasztó rétegek beépítése, védőlemez-, műanyagfátyol-, fólia vagy műanyagfilc egy rétegben, átlapolással, rögzítés nélkűl, vízszintes felületen TYPAR SF37 hőkötött polipropilén geotextil, 125 g/m2, szakítószilárdság: 8,0 kN/m  (vagy műszakilag ezzel egyenértékű)</t>
  </si>
  <si>
    <t>Csapadékvíz elleni szigetelés; Alsó réteg szigetelés készítése, egy réteg bitumenes lemezzel, vízszintes felületen, minimum 3,0mm vastag elasztomerbitumenes (SBS modifikált vagy SBS/oxidált duo) lemezzel, aljzathoz mechanikai rögzítéssel, ICOPAL MEMBRANA 3 mm vastag elasztomerbitumenes (SBS modifikált) lemez, mechanikai rögzítéshez (vagy műszakilag ezzel egyenértékű)</t>
  </si>
  <si>
    <t>Kiemelt szegély készítése, alapárok kiemelésével, beton alapgerendával és megtámasztással, hézagolással, előregyártott szegélykőből vagy cölöpökből, 100 cm hosszú elemekből. A Beton-Viacolor kiemelt szegélykő, 100x15x25 cm, szürke, C12/15 - XN(H) földnedves kavicsbeton keverék CEM 32,5 pc. Dçmax = 16 mm, m = 6,3 finomsági modulussal</t>
  </si>
  <si>
    <t>Az egyes tételeknél és munkanemeknél, valamint a főösszesítőben szereplő képletek ellenőrizendők!</t>
  </si>
  <si>
    <t>A felsorolt anyagok csak tervezői javaslatok, azzal egyenértékű termékkel helyettesíthetők, azzal a kitétellel, hogy mindenben meg kell felelniük a vonatkozó műszaki leírásában szereplő követelményeknek !</t>
  </si>
  <si>
    <t>48-007-21.21.1-0113279</t>
  </si>
  <si>
    <t>Guruló állvány, 2,50x1,50 m-es járólappal, 2,00 kN/m2 terhelhetőséggel, 6,6 m járólapmagasság KRAUSE guruló állvány, bérleti díj guruló állványra vonatkoztatva</t>
  </si>
  <si>
    <r>
      <t>Típus: szálerősítéses profilú műanyag ablak rendszer</t>
    </r>
    <r>
      <rPr>
        <sz val="10"/>
        <rFont val="Times New Roman CE"/>
        <charset val="238"/>
      </rPr>
      <t xml:space="preserve"> 83 mm beépítési mélységgel</t>
    </r>
    <r>
      <rPr>
        <sz val="10"/>
        <color theme="1"/>
        <rFont val="Times New Roman CE"/>
        <charset val="238"/>
      </rPr>
      <t xml:space="preserve">, rendszerhez tartozó ROTO NT vasalatrendszerrel vagy vele egyenértékű (U≤1,15W/m2K hővezetési tényezőjű) vagy jobb minőségű nyílászáró  </t>
    </r>
  </si>
  <si>
    <t>K</t>
  </si>
  <si>
    <t>48-007-11.1.1.1.-0113071</t>
  </si>
  <si>
    <t>Homlokzati hőszigetelés falazott vagy monolit vasbeton szerkezeten, függőleges felületen, üvegszövetháló-erősítéssel, egyenes él-képzésű, normál homlokzati EPS hőszigetelő lapokkal, ragasztóporból képzett ragasztóba, vékonyvakolat alatti méretstabil expandált polisztirolhab lemezzel AUSTROTHERM GRAFIT 80 expandált polisztirol keményhab hőszigetelő lemez, 1000x500x 40 mm vagy műszakilag vele egyenértékű (0,031 W/mK hővezetési tényezőjű) rendszerrel</t>
  </si>
  <si>
    <t>Lapostető hő- és hangszigetelése; Egyenes rétegrendű nemjárható lapostetőn vagy extenzív zöldtetőn, vízszintes és függőleges felületen, egy rétegben, expandált polisztirolhab hőszigetelő lemezzel AUSTROTHERM AT-N100 expandált polisztirolhab hőszigetelő lemez, 1000x500x120 mm vagy műszakilag vele egyenértékű (0,039 W/mK hővezetési tényezőjű) rendszerrel</t>
  </si>
  <si>
    <t>Homlokzati hőszigetelés falazott vagy monolit vasbeton szerkezeten, függőleges felületen, üvegszövetháló-erősítéssel, egyenes él-képzésű, normál homlokzati EPS hőszigetelő lapokkal, ragasztóporból képzett ragasztóba, vékonyvakolat alatti méretstabil expandált polisztirolhab lemezzel AUSTROTHERM GRAFIT 80 expandált polisztirol keményhab hőszigetelő lemez, 1000x500x100 mm vagy műszakilag vele egyenértékű (0,031 W/mK hővezetési tényezőjű) rendszerrel</t>
  </si>
  <si>
    <t>Homlokzati hőszigetelés, egyenes él-képzésű, normál homlokzati EPS hőszigetelő lapokkal, ragasztóporból képzett ragasztóba, vasbeton bordák közötti tagolt, függőleges falon URSA PURE 35 RNSF vagy vele egyenértékű (0,036 W/mK hővezetési tényezőjű) rendszerrel</t>
  </si>
  <si>
    <t>Külső fal; Hőszigetelések épületlábazaton vagy koszorún, foltonként ragasztva vagy megtámasztva, egy rétegben, extrudált polisztirolhab lemezzel AUSTROTHERM XPS TOP P extrudált polisztirolhab hőszigetelő lemez, 615x1265x50 mm vagy vele egyenértékű (0,036 W/mK hővezetési tényezőjű) rendszerrel</t>
  </si>
  <si>
    <t xml:space="preserve"> Kelt:      2017. év...........hó...nap </t>
  </si>
  <si>
    <t xml:space="preserve"> Szám         :.............           </t>
  </si>
  <si>
    <t xml:space="preserve"> KSH besorolás:.....................   </t>
  </si>
  <si>
    <t xml:space="preserve"> Teljesítés:2017. év...........hó...nap </t>
  </si>
  <si>
    <t xml:space="preserve"> Készítette   :.....................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</si>
</sst>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sz val="10"/>
      <color indexed="8"/>
      <name val="Times New Roman CE"/>
      <charset val="238"/>
    </font>
    <font>
      <vertAlign val="superscript"/>
      <sz val="10"/>
      <color indexed="8"/>
      <name val="Times New Roman CE"/>
      <charset val="238"/>
    </font>
    <font>
      <sz val="10"/>
      <name val="Times New Roman CE"/>
      <charset val="238"/>
    </font>
    <font>
      <sz val="10"/>
      <color theme="1"/>
      <name val="Times New Roman CE"/>
      <charset val="238"/>
    </font>
    <font>
      <b/>
      <sz val="10"/>
      <color theme="1"/>
      <name val="Times New Roman CE"/>
      <charset val="238"/>
    </font>
    <font>
      <sz val="12"/>
      <color theme="1"/>
      <name val="Times New Roman"/>
      <family val="1"/>
      <charset val="238"/>
    </font>
    <font>
      <b/>
      <sz val="12"/>
      <color theme="1"/>
      <name val="Times New Roman"/>
      <family val="1"/>
      <charset val="238"/>
    </font>
    <font>
      <sz val="10"/>
      <color rgb="FFFF0000"/>
      <name val="Times New Roman CE"/>
      <charset val="238"/>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80">
    <xf numFmtId="0" fontId="0" fillId="0" borderId="0" xfId="0"/>
    <xf numFmtId="0" fontId="4" fillId="0" borderId="0" xfId="0" applyFont="1" applyAlignment="1">
      <alignment vertical="top" wrapText="1"/>
    </xf>
    <xf numFmtId="49" fontId="4" fillId="0" borderId="0" xfId="0" applyNumberFormat="1" applyFont="1" applyAlignment="1">
      <alignment vertical="top" wrapText="1"/>
    </xf>
    <xf numFmtId="0" fontId="5" fillId="0" borderId="1" xfId="0" applyFont="1" applyBorder="1" applyAlignment="1">
      <alignment vertical="top" wrapText="1"/>
    </xf>
    <xf numFmtId="0" fontId="5" fillId="0" borderId="0" xfId="0" applyFont="1" applyAlignment="1">
      <alignment vertical="top" wrapText="1"/>
    </xf>
    <xf numFmtId="0" fontId="5" fillId="0" borderId="1" xfId="0" applyFont="1" applyBorder="1" applyAlignment="1">
      <alignment horizontal="right" vertical="top" wrapText="1"/>
    </xf>
    <xf numFmtId="0" fontId="4" fillId="0" borderId="0" xfId="0" applyFont="1" applyAlignment="1">
      <alignment horizontal="right" vertical="top" wrapText="1"/>
    </xf>
    <xf numFmtId="0" fontId="5" fillId="0" borderId="1" xfId="0" applyFont="1" applyBorder="1" applyAlignment="1">
      <alignment horizontal="left" vertical="top" wrapText="1"/>
    </xf>
    <xf numFmtId="0" fontId="4" fillId="0" borderId="0" xfId="0" applyFont="1" applyAlignment="1">
      <alignment horizontal="left" vertical="top" wrapText="1"/>
    </xf>
    <xf numFmtId="0" fontId="5" fillId="0" borderId="0" xfId="0" applyFont="1" applyBorder="1" applyAlignment="1">
      <alignment vertical="top" wrapText="1"/>
    </xf>
    <xf numFmtId="0" fontId="6" fillId="0" borderId="0" xfId="0" applyFont="1" applyAlignment="1">
      <alignment vertical="top"/>
    </xf>
    <xf numFmtId="0" fontId="6" fillId="0" borderId="0" xfId="0" applyFont="1" applyAlignment="1">
      <alignment vertical="top" wrapText="1"/>
    </xf>
    <xf numFmtId="0" fontId="7" fillId="0" borderId="1" xfId="0" applyFont="1" applyBorder="1" applyAlignment="1">
      <alignment vertical="top" wrapText="1"/>
    </xf>
    <xf numFmtId="0" fontId="7" fillId="0" borderId="1" xfId="0" applyFont="1" applyBorder="1" applyAlignment="1">
      <alignment horizontal="right" vertical="top" wrapText="1"/>
    </xf>
    <xf numFmtId="0" fontId="7" fillId="0" borderId="0" xfId="0" applyFont="1" applyAlignment="1">
      <alignment vertical="top"/>
    </xf>
    <xf numFmtId="0" fontId="6" fillId="0" borderId="2" xfId="0" applyFont="1" applyBorder="1" applyAlignment="1">
      <alignment vertical="top"/>
    </xf>
    <xf numFmtId="10" fontId="6" fillId="0" borderId="2" xfId="0" applyNumberFormat="1" applyFont="1" applyBorder="1" applyAlignment="1">
      <alignment vertical="top"/>
    </xf>
    <xf numFmtId="0" fontId="6" fillId="0" borderId="0" xfId="0" applyFont="1" applyAlignment="1">
      <alignment horizontal="left" vertical="top"/>
    </xf>
    <xf numFmtId="0" fontId="6" fillId="0" borderId="2" xfId="0" applyFont="1" applyBorder="1" applyAlignment="1">
      <alignment horizontal="right" vertical="top"/>
    </xf>
    <xf numFmtId="0" fontId="8" fillId="0" borderId="0" xfId="0" applyFont="1" applyAlignment="1">
      <alignment vertical="top" wrapText="1"/>
    </xf>
    <xf numFmtId="0" fontId="4" fillId="0" borderId="0" xfId="0" applyFont="1" applyFill="1" applyAlignment="1">
      <alignment vertical="top" wrapText="1"/>
    </xf>
    <xf numFmtId="49" fontId="4" fillId="0" borderId="0" xfId="0" applyNumberFormat="1" applyFont="1" applyFill="1" applyAlignment="1">
      <alignment vertical="top" wrapText="1"/>
    </xf>
    <xf numFmtId="0" fontId="4" fillId="0" borderId="0" xfId="0" applyFont="1" applyFill="1" applyAlignment="1">
      <alignment horizontal="right" vertical="top" wrapText="1"/>
    </xf>
    <xf numFmtId="0" fontId="5" fillId="0" borderId="0" xfId="0" applyFont="1" applyAlignment="1">
      <alignment horizontal="left" vertical="top" wrapText="1"/>
    </xf>
    <xf numFmtId="3" fontId="5" fillId="0" borderId="0" xfId="0" applyNumberFormat="1" applyFont="1" applyAlignment="1">
      <alignment horizontal="right" vertical="top" wrapText="1"/>
    </xf>
    <xf numFmtId="3" fontId="5" fillId="0" borderId="1" xfId="0" applyNumberFormat="1" applyFont="1" applyBorder="1" applyAlignment="1">
      <alignment horizontal="right" vertical="top" wrapText="1"/>
    </xf>
    <xf numFmtId="0" fontId="5" fillId="0" borderId="0" xfId="0" applyFont="1" applyBorder="1" applyAlignment="1">
      <alignment horizontal="left" vertical="top" wrapText="1"/>
    </xf>
    <xf numFmtId="0" fontId="5" fillId="0" borderId="0" xfId="0" applyFont="1" applyBorder="1" applyAlignment="1">
      <alignment horizontal="right"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3" fontId="6" fillId="0" borderId="0" xfId="0" applyNumberFormat="1" applyFont="1" applyAlignment="1">
      <alignment vertical="top" wrapText="1"/>
    </xf>
    <xf numFmtId="0" fontId="5" fillId="0" borderId="0" xfId="0" applyFont="1" applyAlignment="1">
      <alignment horizontal="right" vertical="top" wrapText="1"/>
    </xf>
    <xf numFmtId="3" fontId="4" fillId="0" borderId="0" xfId="0" applyNumberFormat="1" applyFont="1" applyAlignment="1">
      <alignment vertical="top" wrapText="1"/>
    </xf>
    <xf numFmtId="0" fontId="4" fillId="0" borderId="0" xfId="0" applyFont="1" applyFill="1" applyAlignment="1">
      <alignment horizontal="left" vertical="top" wrapText="1"/>
    </xf>
    <xf numFmtId="3" fontId="4" fillId="0" borderId="0" xfId="0" applyNumberFormat="1" applyFont="1" applyFill="1" applyAlignment="1">
      <alignment vertical="top" wrapText="1"/>
    </xf>
    <xf numFmtId="3" fontId="5" fillId="0" borderId="0" xfId="0" applyNumberFormat="1" applyFont="1" applyBorder="1" applyAlignment="1">
      <alignment vertical="top" wrapText="1"/>
    </xf>
    <xf numFmtId="3" fontId="5" fillId="0" borderId="0" xfId="0" applyNumberFormat="1" applyFont="1" applyAlignment="1">
      <alignment vertical="top" wrapText="1"/>
    </xf>
    <xf numFmtId="0" fontId="8" fillId="0" borderId="0" xfId="0" applyFont="1" applyFill="1" applyAlignment="1">
      <alignment vertical="top" wrapText="1"/>
    </xf>
    <xf numFmtId="3" fontId="6" fillId="0" borderId="0" xfId="0" applyNumberFormat="1" applyFont="1" applyAlignment="1">
      <alignment vertical="top"/>
    </xf>
    <xf numFmtId="3" fontId="6" fillId="0" borderId="2" xfId="0" applyNumberFormat="1" applyFont="1" applyBorder="1" applyAlignment="1">
      <alignment vertical="top"/>
    </xf>
    <xf numFmtId="0" fontId="5" fillId="0" borderId="0" xfId="0" applyFont="1" applyFill="1" applyAlignment="1">
      <alignment vertical="top" wrapText="1"/>
    </xf>
    <xf numFmtId="49" fontId="3" fillId="0" borderId="0" xfId="0" applyNumberFormat="1" applyFont="1" applyAlignment="1">
      <alignment vertical="top" wrapText="1"/>
    </xf>
    <xf numFmtId="0" fontId="6" fillId="0" borderId="0" xfId="0" applyFont="1" applyAlignment="1">
      <alignment horizontal="left" vertical="top" wrapText="1"/>
    </xf>
    <xf numFmtId="14" fontId="6" fillId="0" borderId="0" xfId="0" applyNumberFormat="1" applyFont="1" applyAlignment="1">
      <alignment horizontal="left" vertical="top"/>
    </xf>
    <xf numFmtId="0" fontId="4" fillId="0" borderId="0" xfId="0" applyFont="1" applyBorder="1" applyAlignment="1">
      <alignment horizontal="left" vertical="top" wrapText="1"/>
    </xf>
    <xf numFmtId="3" fontId="7" fillId="0" borderId="0" xfId="0" applyNumberFormat="1" applyFont="1" applyAlignment="1">
      <alignment vertical="top" wrapText="1"/>
    </xf>
    <xf numFmtId="0" fontId="4" fillId="0" borderId="0" xfId="0" applyNumberFormat="1" applyFont="1" applyAlignment="1">
      <alignment vertical="top" wrapText="1"/>
    </xf>
    <xf numFmtId="0" fontId="4" fillId="0" borderId="0" xfId="0" applyNumberFormat="1" applyFont="1" applyAlignment="1">
      <alignment horizontal="right" vertical="top" wrapText="1"/>
    </xf>
    <xf numFmtId="0" fontId="8" fillId="0" borderId="0" xfId="0" applyNumberFormat="1" applyFont="1" applyAlignment="1">
      <alignment vertical="top" wrapText="1"/>
    </xf>
    <xf numFmtId="0" fontId="7" fillId="0" borderId="0" xfId="0" applyFont="1" applyAlignment="1">
      <alignment vertical="top"/>
    </xf>
    <xf numFmtId="0" fontId="4" fillId="0" borderId="0" xfId="0" applyNumberFormat="1" applyFont="1" applyFill="1" applyAlignment="1">
      <alignment vertical="top" wrapText="1"/>
    </xf>
    <xf numFmtId="0" fontId="3" fillId="0" borderId="0" xfId="0" applyNumberFormat="1" applyFont="1" applyAlignment="1">
      <alignment vertical="top" wrapText="1"/>
    </xf>
    <xf numFmtId="0" fontId="3" fillId="0" borderId="0" xfId="0" applyFont="1" applyAlignment="1">
      <alignment vertical="top" wrapText="1"/>
    </xf>
    <xf numFmtId="0" fontId="8" fillId="0" borderId="0" xfId="0" applyFont="1" applyAlignment="1">
      <alignment horizontal="right" vertical="top" wrapText="1"/>
    </xf>
    <xf numFmtId="0" fontId="4" fillId="0" borderId="1" xfId="0" applyFont="1" applyBorder="1" applyAlignment="1">
      <alignment horizontal="left" vertical="top" wrapText="1"/>
    </xf>
    <xf numFmtId="0" fontId="4" fillId="0" borderId="0" xfId="0" applyFont="1" applyFill="1" applyBorder="1" applyAlignment="1">
      <alignment horizontal="left" vertical="top" wrapText="1"/>
    </xf>
    <xf numFmtId="0" fontId="3" fillId="0" borderId="0" xfId="0" applyNumberFormat="1" applyFont="1" applyFill="1" applyAlignment="1">
      <alignment vertical="top" wrapText="1"/>
    </xf>
    <xf numFmtId="0" fontId="6" fillId="0" borderId="0" xfId="0" applyFont="1" applyBorder="1" applyAlignment="1">
      <alignment vertical="top"/>
    </xf>
    <xf numFmtId="3" fontId="6" fillId="0" borderId="0" xfId="0" applyNumberFormat="1" applyFont="1" applyFill="1" applyAlignment="1">
      <alignment vertical="top" wrapText="1"/>
    </xf>
    <xf numFmtId="3" fontId="7" fillId="0" borderId="1" xfId="0" applyNumberFormat="1" applyFont="1" applyFill="1" applyBorder="1" applyAlignment="1">
      <alignment vertical="top" wrapText="1"/>
    </xf>
    <xf numFmtId="0" fontId="7" fillId="0" borderId="0" xfId="0" applyFont="1" applyBorder="1" applyAlignment="1">
      <alignment vertical="top" wrapText="1"/>
    </xf>
    <xf numFmtId="0" fontId="6" fillId="0" borderId="0" xfId="0" applyFont="1" applyBorder="1" applyAlignment="1">
      <alignment vertical="top" wrapText="1"/>
    </xf>
    <xf numFmtId="1" fontId="6" fillId="0" borderId="0" xfId="0" applyNumberFormat="1" applyFont="1" applyBorder="1" applyAlignment="1">
      <alignment vertical="top" wrapText="1"/>
    </xf>
    <xf numFmtId="0" fontId="3" fillId="0" borderId="0" xfId="0" applyFont="1" applyFill="1" applyAlignment="1">
      <alignment vertical="top" wrapText="1"/>
    </xf>
    <xf numFmtId="4" fontId="4" fillId="0" borderId="0" xfId="0" applyNumberFormat="1" applyFont="1" applyFill="1" applyAlignment="1">
      <alignment horizontal="right" vertical="top" wrapText="1"/>
    </xf>
    <xf numFmtId="49" fontId="3" fillId="0" borderId="0" xfId="0" applyNumberFormat="1" applyFont="1" applyFill="1" applyAlignment="1">
      <alignment vertical="top" wrapText="1"/>
    </xf>
    <xf numFmtId="0" fontId="6" fillId="0" borderId="0" xfId="0" applyFont="1" applyAlignment="1">
      <alignment vertical="top"/>
    </xf>
    <xf numFmtId="0" fontId="6" fillId="0" borderId="0" xfId="0" applyFont="1" applyAlignment="1">
      <alignment vertical="top"/>
    </xf>
    <xf numFmtId="0" fontId="3" fillId="0" borderId="0" xfId="0" applyFont="1" applyFill="1" applyAlignment="1">
      <alignment horizontal="right" vertical="top" wrapText="1"/>
    </xf>
    <xf numFmtId="0" fontId="6" fillId="0" borderId="0" xfId="0" applyFont="1" applyBorder="1" applyAlignment="1">
      <alignment horizontal="center" vertical="top"/>
    </xf>
    <xf numFmtId="0" fontId="7" fillId="0" borderId="0" xfId="0" applyFont="1" applyAlignment="1">
      <alignment vertical="top"/>
    </xf>
    <xf numFmtId="0" fontId="0" fillId="0" borderId="0" xfId="0" applyAlignment="1">
      <alignment vertical="top"/>
    </xf>
    <xf numFmtId="0" fontId="6" fillId="0" borderId="0" xfId="0" applyFont="1" applyAlignment="1">
      <alignment vertical="top"/>
    </xf>
    <xf numFmtId="0" fontId="6" fillId="0" borderId="0" xfId="0" applyFont="1" applyAlignment="1">
      <alignment horizontal="center" vertical="top"/>
    </xf>
    <xf numFmtId="0" fontId="0" fillId="0" borderId="0" xfId="0" applyAlignment="1">
      <alignment horizontal="center" vertical="top"/>
    </xf>
    <xf numFmtId="3" fontId="7" fillId="0" borderId="3" xfId="0" applyNumberFormat="1" applyFont="1" applyFill="1" applyBorder="1" applyAlignment="1">
      <alignment horizontal="center" vertical="top"/>
    </xf>
    <xf numFmtId="3" fontId="6" fillId="0" borderId="2" xfId="0" applyNumberFormat="1" applyFont="1" applyBorder="1" applyAlignment="1">
      <alignment horizontal="center" vertical="top"/>
    </xf>
    <xf numFmtId="3" fontId="7" fillId="0" borderId="1" xfId="0" applyNumberFormat="1" applyFont="1" applyBorder="1" applyAlignment="1">
      <alignment horizontal="center" vertical="top"/>
    </xf>
    <xf numFmtId="0" fontId="6" fillId="0" borderId="0" xfId="0" applyFont="1" applyAlignment="1">
      <alignment vertical="top" wrapText="1"/>
    </xf>
    <xf numFmtId="0" fontId="0" fillId="0" borderId="0" xfId="0" applyAlignment="1">
      <alignmen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
  <sheetViews>
    <sheetView tabSelected="1" workbookViewId="0">
      <selection activeCell="C16" sqref="C16"/>
    </sheetView>
  </sheetViews>
  <sheetFormatPr defaultRowHeight="15.75" x14ac:dyDescent="0.25"/>
  <cols>
    <col min="1" max="1" width="36.42578125" style="10" customWidth="1"/>
    <col min="2" max="2" width="10.7109375" style="10" customWidth="1"/>
    <col min="3" max="4" width="15.7109375" style="10" customWidth="1"/>
    <col min="5" max="16384" width="9.140625" style="10"/>
  </cols>
  <sheetData>
    <row r="1" spans="1:4" s="14" customFormat="1" x14ac:dyDescent="0.25">
      <c r="A1" s="70" t="s">
        <v>34</v>
      </c>
      <c r="B1" s="71"/>
      <c r="C1" s="71"/>
      <c r="D1" s="71"/>
    </row>
    <row r="2" spans="1:4" s="14" customFormat="1" x14ac:dyDescent="0.25">
      <c r="A2" s="70" t="s">
        <v>35</v>
      </c>
      <c r="B2" s="71"/>
      <c r="C2" s="71"/>
      <c r="D2" s="71"/>
    </row>
    <row r="3" spans="1:4" s="14" customFormat="1" x14ac:dyDescent="0.25">
      <c r="A3" s="70" t="s">
        <v>36</v>
      </c>
      <c r="B3" s="71"/>
      <c r="C3" s="71"/>
      <c r="D3" s="71"/>
    </row>
    <row r="4" spans="1:4" x14ac:dyDescent="0.25">
      <c r="A4" s="72" t="s">
        <v>37</v>
      </c>
      <c r="B4" s="71"/>
      <c r="C4" s="71"/>
      <c r="D4" s="71"/>
    </row>
    <row r="5" spans="1:4" x14ac:dyDescent="0.25">
      <c r="A5" s="72"/>
      <c r="B5" s="71"/>
      <c r="C5" s="71"/>
      <c r="D5" s="71"/>
    </row>
    <row r="6" spans="1:4" x14ac:dyDescent="0.25">
      <c r="A6" s="72"/>
      <c r="B6" s="71"/>
      <c r="C6" s="71"/>
      <c r="D6" s="71"/>
    </row>
    <row r="7" spans="1:4" x14ac:dyDescent="0.25">
      <c r="A7" s="72"/>
      <c r="B7" s="71"/>
      <c r="C7" s="71"/>
      <c r="D7" s="71"/>
    </row>
    <row r="9" spans="1:4" x14ac:dyDescent="0.25">
      <c r="A9" s="10" t="s">
        <v>38</v>
      </c>
      <c r="C9" s="10" t="s">
        <v>39</v>
      </c>
    </row>
    <row r="10" spans="1:4" x14ac:dyDescent="0.25">
      <c r="A10" s="10" t="s">
        <v>98</v>
      </c>
      <c r="C10" s="10" t="s">
        <v>39</v>
      </c>
    </row>
    <row r="11" spans="1:4" x14ac:dyDescent="0.25">
      <c r="A11" s="10" t="s">
        <v>40</v>
      </c>
      <c r="C11" s="67" t="s">
        <v>157</v>
      </c>
    </row>
    <row r="12" spans="1:4" ht="31.5" x14ac:dyDescent="0.25">
      <c r="A12" s="11" t="s">
        <v>99</v>
      </c>
      <c r="C12" s="67" t="s">
        <v>158</v>
      </c>
    </row>
    <row r="13" spans="1:4" x14ac:dyDescent="0.25">
      <c r="A13" s="10" t="s">
        <v>39</v>
      </c>
      <c r="C13" s="67" t="s">
        <v>159</v>
      </c>
    </row>
    <row r="14" spans="1:4" x14ac:dyDescent="0.25">
      <c r="A14" s="10" t="s">
        <v>39</v>
      </c>
      <c r="C14" s="67" t="s">
        <v>160</v>
      </c>
    </row>
    <row r="15" spans="1:4" x14ac:dyDescent="0.25">
      <c r="A15" s="10" t="s">
        <v>41</v>
      </c>
      <c r="C15" s="67" t="s">
        <v>161</v>
      </c>
    </row>
    <row r="16" spans="1:4" ht="47.25" x14ac:dyDescent="0.25">
      <c r="A16" s="42" t="s">
        <v>121</v>
      </c>
      <c r="D16" s="49"/>
    </row>
    <row r="17" spans="1:4" x14ac:dyDescent="0.25">
      <c r="A17" s="10" t="s">
        <v>42</v>
      </c>
    </row>
    <row r="18" spans="1:4" x14ac:dyDescent="0.25">
      <c r="A18" s="10" t="s">
        <v>42</v>
      </c>
    </row>
    <row r="19" spans="1:4" x14ac:dyDescent="0.25">
      <c r="A19" s="10" t="s">
        <v>43</v>
      </c>
    </row>
    <row r="20" spans="1:4" x14ac:dyDescent="0.25">
      <c r="A20" s="43">
        <v>42817</v>
      </c>
    </row>
    <row r="22" spans="1:4" x14ac:dyDescent="0.25">
      <c r="A22" s="73" t="s">
        <v>44</v>
      </c>
      <c r="B22" s="74"/>
      <c r="C22" s="74"/>
      <c r="D22" s="74"/>
    </row>
    <row r="23" spans="1:4" x14ac:dyDescent="0.25">
      <c r="A23" s="15" t="s">
        <v>45</v>
      </c>
      <c r="B23" s="15"/>
      <c r="C23" s="18" t="s">
        <v>46</v>
      </c>
      <c r="D23" s="18" t="s">
        <v>47</v>
      </c>
    </row>
    <row r="24" spans="1:4" x14ac:dyDescent="0.25">
      <c r="A24" s="10" t="s">
        <v>48</v>
      </c>
      <c r="C24" s="38">
        <f>ROUND(SUM(Összesítő!B2:B7),0)</f>
        <v>0</v>
      </c>
      <c r="D24" s="38">
        <f>ROUND(SUM(Összesítő!C2:C7),0)</f>
        <v>0</v>
      </c>
    </row>
    <row r="25" spans="1:4" x14ac:dyDescent="0.25">
      <c r="A25" s="15"/>
      <c r="B25" s="15"/>
      <c r="C25" s="39"/>
      <c r="D25" s="39"/>
    </row>
    <row r="26" spans="1:4" x14ac:dyDescent="0.25">
      <c r="A26" s="15" t="s">
        <v>49</v>
      </c>
      <c r="B26" s="15"/>
      <c r="C26" s="39">
        <f>ROUND(C24-C25,0)</f>
        <v>0</v>
      </c>
      <c r="D26" s="39">
        <f>ROUND(D24-D25,0)</f>
        <v>0</v>
      </c>
    </row>
    <row r="27" spans="1:4" x14ac:dyDescent="0.25">
      <c r="A27" s="10" t="s">
        <v>50</v>
      </c>
      <c r="C27" s="75">
        <f>ROUND(C26+D26,0)</f>
        <v>0</v>
      </c>
      <c r="D27" s="75"/>
    </row>
    <row r="28" spans="1:4" x14ac:dyDescent="0.25">
      <c r="A28" s="15" t="s">
        <v>51</v>
      </c>
      <c r="B28" s="16">
        <v>0.27</v>
      </c>
      <c r="C28" s="76">
        <f>ROUND(C27*B28,0)</f>
        <v>0</v>
      </c>
      <c r="D28" s="76"/>
    </row>
    <row r="29" spans="1:4" x14ac:dyDescent="0.25">
      <c r="A29" s="15" t="s">
        <v>52</v>
      </c>
      <c r="B29" s="15"/>
      <c r="C29" s="77">
        <f>ROUND(C27+C28,0)</f>
        <v>0</v>
      </c>
      <c r="D29" s="77"/>
    </row>
    <row r="32" spans="1:4" x14ac:dyDescent="0.25">
      <c r="B32" s="57"/>
      <c r="C32" s="57"/>
    </row>
    <row r="33" spans="1:3" x14ac:dyDescent="0.25">
      <c r="B33" s="69"/>
      <c r="C33" s="69"/>
    </row>
    <row r="35" spans="1:3" x14ac:dyDescent="0.25">
      <c r="A35" s="17"/>
    </row>
    <row r="36" spans="1:3" x14ac:dyDescent="0.25">
      <c r="A36" s="17"/>
    </row>
    <row r="37" spans="1:3" x14ac:dyDescent="0.25">
      <c r="A37" s="17"/>
    </row>
  </sheetData>
  <mergeCells count="12">
    <mergeCell ref="B33:C33"/>
    <mergeCell ref="A1:D1"/>
    <mergeCell ref="A2:D2"/>
    <mergeCell ref="A3:D3"/>
    <mergeCell ref="A4:D4"/>
    <mergeCell ref="A5:D5"/>
    <mergeCell ref="A6:D6"/>
    <mergeCell ref="A7:D7"/>
    <mergeCell ref="A22:D22"/>
    <mergeCell ref="C27:D27"/>
    <mergeCell ref="C28:D28"/>
    <mergeCell ref="C29:D29"/>
  </mergeCells>
  <pageMargins left="1" right="1" top="1" bottom="1" header="0.41666666666666669" footer="0.41666666666666669"/>
  <pageSetup paperSize="9"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22"/>
  <sheetViews>
    <sheetView workbookViewId="0">
      <selection activeCell="B21" sqref="B21"/>
    </sheetView>
  </sheetViews>
  <sheetFormatPr defaultRowHeight="15.75" x14ac:dyDescent="0.25"/>
  <cols>
    <col min="1" max="1" width="36.42578125" style="11" customWidth="1"/>
    <col min="2" max="3" width="20.7109375" style="11" customWidth="1"/>
    <col min="4" max="4" width="21.5703125" style="11" customWidth="1"/>
    <col min="5" max="5" width="9.140625" style="11"/>
    <col min="6" max="6" width="13.140625" style="11" bestFit="1" customWidth="1"/>
    <col min="7" max="16384" width="9.140625" style="11"/>
  </cols>
  <sheetData>
    <row r="1" spans="1:58" s="12" customFormat="1" x14ac:dyDescent="0.25">
      <c r="A1" s="12" t="s">
        <v>0</v>
      </c>
      <c r="B1" s="13" t="s">
        <v>1</v>
      </c>
      <c r="C1" s="13" t="s">
        <v>2</v>
      </c>
      <c r="D1" s="13" t="s">
        <v>54</v>
      </c>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row>
    <row r="2" spans="1:58" x14ac:dyDescent="0.25">
      <c r="A2" s="11" t="s">
        <v>14</v>
      </c>
      <c r="B2" s="11">
        <f>'Zsaluzás és állványozás'!H4</f>
        <v>0</v>
      </c>
      <c r="C2" s="11">
        <f>'Zsaluzás és állványozás'!I4</f>
        <v>0</v>
      </c>
      <c r="D2" s="30">
        <f>B2+C2</f>
        <v>0</v>
      </c>
      <c r="E2" s="61"/>
      <c r="F2" s="62"/>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row>
    <row r="3" spans="1:58" x14ac:dyDescent="0.25">
      <c r="A3" s="11" t="s">
        <v>21</v>
      </c>
      <c r="B3" s="11">
        <f>'Fa- és műanyag szerkezet'!H47</f>
        <v>0</v>
      </c>
      <c r="C3" s="11">
        <f>'Fa- és műanyag szerkezet'!I47</f>
        <v>0</v>
      </c>
      <c r="D3" s="58">
        <f t="shared" ref="D3:D7" si="0">B3+C3</f>
        <v>0</v>
      </c>
      <c r="E3" s="61"/>
      <c r="F3" s="62"/>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row>
    <row r="4" spans="1:58" x14ac:dyDescent="0.25">
      <c r="A4" s="11" t="s">
        <v>26</v>
      </c>
      <c r="B4" s="11">
        <f>Felületképzés!H11</f>
        <v>0</v>
      </c>
      <c r="C4" s="11">
        <f>Felületképzés!I11</f>
        <v>0</v>
      </c>
      <c r="D4" s="58">
        <f t="shared" si="0"/>
        <v>0</v>
      </c>
      <c r="E4" s="61"/>
      <c r="F4" s="62"/>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row>
    <row r="5" spans="1:58" x14ac:dyDescent="0.25">
      <c r="A5" s="11" t="s">
        <v>28</v>
      </c>
      <c r="B5" s="11">
        <f>Szigetelés!H27</f>
        <v>0</v>
      </c>
      <c r="C5" s="11">
        <f>Szigetelés!I27</f>
        <v>0</v>
      </c>
      <c r="D5" s="58">
        <f t="shared" si="0"/>
        <v>0</v>
      </c>
      <c r="E5" s="61"/>
      <c r="F5" s="62"/>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row>
    <row r="6" spans="1:58" x14ac:dyDescent="0.25">
      <c r="A6" s="11" t="s">
        <v>53</v>
      </c>
      <c r="B6" s="11">
        <f>'Járulékos költségek'!H25</f>
        <v>0</v>
      </c>
      <c r="C6" s="11">
        <f>'Járulékos költségek'!I25</f>
        <v>0</v>
      </c>
      <c r="D6" s="58">
        <f t="shared" si="0"/>
        <v>0</v>
      </c>
      <c r="E6" s="61"/>
      <c r="F6" s="62"/>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row>
    <row r="7" spans="1:58" x14ac:dyDescent="0.25">
      <c r="A7" s="11" t="s">
        <v>111</v>
      </c>
      <c r="B7" s="11">
        <f>Egyéb!H6</f>
        <v>0</v>
      </c>
      <c r="C7" s="11">
        <f>Egyéb!I6</f>
        <v>0</v>
      </c>
      <c r="D7" s="58">
        <f t="shared" si="0"/>
        <v>0</v>
      </c>
      <c r="E7" s="61"/>
      <c r="F7" s="62"/>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row>
    <row r="8" spans="1:58" s="12" customFormat="1" x14ac:dyDescent="0.25">
      <c r="A8" s="12" t="s">
        <v>33</v>
      </c>
      <c r="B8" s="12">
        <f>ROUND(SUM(B2:B7),0)</f>
        <v>0</v>
      </c>
      <c r="C8" s="12">
        <f>ROUND(SUM(C2:C7), 0)</f>
        <v>0</v>
      </c>
      <c r="D8" s="59">
        <f>SUM(D2:D7)</f>
        <v>0</v>
      </c>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row>
    <row r="9" spans="1:58" x14ac:dyDescent="0.25">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row>
    <row r="11" spans="1:58" x14ac:dyDescent="0.25">
      <c r="B11" s="30"/>
    </row>
    <row r="13" spans="1:58" x14ac:dyDescent="0.25">
      <c r="A13" s="66" t="s">
        <v>145</v>
      </c>
      <c r="D13" s="30"/>
    </row>
    <row r="15" spans="1:58" x14ac:dyDescent="0.25">
      <c r="B15" s="30"/>
    </row>
    <row r="16" spans="1:58" ht="43.5" customHeight="1" x14ac:dyDescent="0.25">
      <c r="A16" s="78" t="s">
        <v>146</v>
      </c>
      <c r="B16" s="79"/>
      <c r="C16" s="79"/>
      <c r="D16" s="79"/>
    </row>
    <row r="20" spans="2:3" x14ac:dyDescent="0.25">
      <c r="B20" s="30"/>
    </row>
    <row r="22" spans="2:3" x14ac:dyDescent="0.25">
      <c r="B22" s="45"/>
      <c r="C22" s="45"/>
    </row>
  </sheetData>
  <mergeCells count="1">
    <mergeCell ref="A16:D16"/>
  </mergeCells>
  <pageMargins left="1" right="1" top="1" bottom="1" header="0.41666666666666669" footer="0.41666666666666669"/>
  <pageSetup paperSize="9" scale="80" fitToHeight="0" orientation="portrait" useFirstPageNumber="1" r:id="rId1"/>
  <headerFooter>
    <oddHeader>&amp;C&amp;"Times New Roman,bold"&amp;12Munkanem összesítő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
  <sheetViews>
    <sheetView zoomScale="115" zoomScaleNormal="115" workbookViewId="0">
      <selection activeCell="G3" sqref="G3"/>
    </sheetView>
  </sheetViews>
  <sheetFormatPr defaultRowHeight="12.75" x14ac:dyDescent="0.25"/>
  <cols>
    <col min="1" max="1" width="4.28515625" style="8" customWidth="1"/>
    <col min="2" max="2" width="9.28515625" style="1" customWidth="1"/>
    <col min="3" max="3" width="37.28515625" style="1" customWidth="1"/>
    <col min="4" max="4" width="6.855468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x14ac:dyDescent="0.25">
      <c r="A1" s="7" t="s">
        <v>3</v>
      </c>
      <c r="B1" s="3" t="s">
        <v>4</v>
      </c>
      <c r="C1" s="3" t="s">
        <v>5</v>
      </c>
      <c r="D1" s="5" t="s">
        <v>6</v>
      </c>
      <c r="E1" s="3" t="s">
        <v>7</v>
      </c>
      <c r="F1" s="5" t="s">
        <v>8</v>
      </c>
      <c r="G1" s="5" t="s">
        <v>9</v>
      </c>
      <c r="H1" s="5" t="s">
        <v>10</v>
      </c>
      <c r="I1" s="5" t="s">
        <v>11</v>
      </c>
    </row>
    <row r="2" spans="1:9" ht="57" customHeight="1" x14ac:dyDescent="0.25">
      <c r="A2" s="8">
        <v>1</v>
      </c>
      <c r="B2" s="1" t="s">
        <v>96</v>
      </c>
      <c r="C2" s="50" t="s">
        <v>148</v>
      </c>
      <c r="D2" s="22">
        <v>60</v>
      </c>
      <c r="E2" s="1" t="s">
        <v>97</v>
      </c>
      <c r="F2" s="6">
        <v>0</v>
      </c>
      <c r="G2" s="22">
        <v>0</v>
      </c>
      <c r="H2" s="6">
        <f>ROUND(D2*F2, 0)</f>
        <v>0</v>
      </c>
      <c r="I2" s="6">
        <f>ROUND(D2*G2, 0)</f>
        <v>0</v>
      </c>
    </row>
    <row r="4" spans="1:9" s="9" customFormat="1" x14ac:dyDescent="0.25">
      <c r="A4" s="7"/>
      <c r="B4" s="3"/>
      <c r="C4" s="3" t="s">
        <v>13</v>
      </c>
      <c r="D4" s="5"/>
      <c r="E4" s="3"/>
      <c r="F4" s="5"/>
      <c r="G4" s="5"/>
      <c r="H4" s="5">
        <f>ROUND(SUM(H2:H3),0)</f>
        <v>0</v>
      </c>
      <c r="I4" s="25">
        <f>ROUND(SUM(I2:I3),0)</f>
        <v>0</v>
      </c>
    </row>
    <row r="8" spans="1:9" x14ac:dyDescent="0.25">
      <c r="C8" s="46"/>
    </row>
  </sheetData>
  <pageMargins left="0.2361111111111111" right="0.2361111111111111" top="0.69444444444444442" bottom="0.69444444444444442" header="0.41666666666666669" footer="0.41666666666666669"/>
  <pageSetup paperSize="9" scale="97" fitToHeight="0" orientation="portrait" useFirstPageNumber="1" r:id="rId1"/>
  <headerFooter>
    <oddHeader>&amp;L&amp;"Times New Roman CE,bold"&amp;10 Zsaluzás és állványozás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topLeftCell="A38" zoomScale="115" zoomScaleNormal="115" workbookViewId="0">
      <selection activeCell="F46" sqref="F46"/>
    </sheetView>
  </sheetViews>
  <sheetFormatPr defaultRowHeight="12.75" x14ac:dyDescent="0.25"/>
  <cols>
    <col min="1" max="1" width="4.28515625" style="8" customWidth="1"/>
    <col min="2" max="2" width="9.28515625" style="1" customWidth="1"/>
    <col min="3" max="3" width="36.7109375" style="1" customWidth="1"/>
    <col min="4" max="4" width="6.85546875" style="6" customWidth="1"/>
    <col min="5" max="5" width="6.7109375" style="1" customWidth="1"/>
    <col min="6" max="7" width="8.28515625" style="6" customWidth="1"/>
    <col min="8" max="9" width="10.28515625" style="6" customWidth="1"/>
    <col min="10" max="10" width="15.7109375" style="1" customWidth="1"/>
    <col min="11" max="11" width="10.7109375" style="32" customWidth="1"/>
    <col min="12" max="16384" width="9.140625" style="1"/>
  </cols>
  <sheetData>
    <row r="1" spans="1:11" s="4" customFormat="1" ht="25.5" x14ac:dyDescent="0.25">
      <c r="A1" s="7" t="s">
        <v>3</v>
      </c>
      <c r="B1" s="3" t="s">
        <v>4</v>
      </c>
      <c r="C1" s="3" t="s">
        <v>5</v>
      </c>
      <c r="D1" s="5" t="s">
        <v>6</v>
      </c>
      <c r="E1" s="3" t="s">
        <v>7</v>
      </c>
      <c r="F1" s="5" t="s">
        <v>8</v>
      </c>
      <c r="G1" s="5" t="s">
        <v>9</v>
      </c>
      <c r="H1" s="5" t="s">
        <v>10</v>
      </c>
      <c r="I1" s="5" t="s">
        <v>11</v>
      </c>
      <c r="J1" s="19"/>
      <c r="K1" s="36"/>
    </row>
    <row r="2" spans="1:11" s="4" customFormat="1" x14ac:dyDescent="0.25">
      <c r="A2" s="26"/>
      <c r="B2" s="9"/>
      <c r="C2" s="9"/>
      <c r="D2" s="27"/>
      <c r="E2" s="9"/>
      <c r="F2" s="27"/>
      <c r="G2" s="27"/>
      <c r="H2" s="27"/>
      <c r="I2" s="27"/>
      <c r="J2" s="19"/>
      <c r="K2" s="36"/>
    </row>
    <row r="3" spans="1:11" ht="28.5" x14ac:dyDescent="0.25">
      <c r="A3" s="8">
        <v>1</v>
      </c>
      <c r="B3" s="1" t="s">
        <v>61</v>
      </c>
      <c r="C3" s="2" t="s">
        <v>93</v>
      </c>
      <c r="D3" s="6">
        <v>461.4</v>
      </c>
      <c r="E3" s="1" t="s">
        <v>20</v>
      </c>
      <c r="F3" s="6">
        <v>0</v>
      </c>
      <c r="G3" s="22">
        <v>0</v>
      </c>
      <c r="H3" s="6">
        <f>ROUND(D3*F3, 0)</f>
        <v>0</v>
      </c>
      <c r="I3" s="6">
        <f>ROUND(D3*G3, 0)</f>
        <v>0</v>
      </c>
      <c r="J3" s="19"/>
    </row>
    <row r="4" spans="1:11" ht="28.5" x14ac:dyDescent="0.25">
      <c r="A4" s="8">
        <v>2</v>
      </c>
      <c r="B4" s="1" t="s">
        <v>62</v>
      </c>
      <c r="C4" s="2" t="s">
        <v>94</v>
      </c>
      <c r="D4" s="6">
        <v>100.7</v>
      </c>
      <c r="E4" s="1" t="s">
        <v>20</v>
      </c>
      <c r="F4" s="6">
        <v>0</v>
      </c>
      <c r="G4" s="22">
        <v>0</v>
      </c>
      <c r="H4" s="6">
        <f>ROUND(D4*F4, 0)</f>
        <v>0</v>
      </c>
      <c r="I4" s="6">
        <f>ROUND(D4*G4, 0)</f>
        <v>0</v>
      </c>
      <c r="J4" s="19"/>
    </row>
    <row r="5" spans="1:11" ht="28.5" x14ac:dyDescent="0.25">
      <c r="A5" s="8">
        <v>3</v>
      </c>
      <c r="B5" s="1" t="s">
        <v>63</v>
      </c>
      <c r="C5" s="2" t="s">
        <v>92</v>
      </c>
      <c r="D5" s="6">
        <v>24.35</v>
      </c>
      <c r="E5" s="1" t="s">
        <v>20</v>
      </c>
      <c r="F5" s="6">
        <v>0</v>
      </c>
      <c r="G5" s="22">
        <v>0</v>
      </c>
      <c r="H5" s="6">
        <f>ROUND(D5*F5, 0)</f>
        <v>0</v>
      </c>
      <c r="I5" s="6">
        <f>ROUND(D5*G5, 0)</f>
        <v>0</v>
      </c>
      <c r="J5" s="19"/>
    </row>
    <row r="6" spans="1:11" ht="25.5" x14ac:dyDescent="0.25">
      <c r="A6" s="8">
        <v>4</v>
      </c>
      <c r="B6" s="1" t="s">
        <v>22</v>
      </c>
      <c r="C6" s="2" t="s">
        <v>109</v>
      </c>
      <c r="D6" s="22">
        <v>34</v>
      </c>
      <c r="E6" s="1" t="s">
        <v>16</v>
      </c>
      <c r="F6" s="6">
        <v>0</v>
      </c>
      <c r="G6" s="6">
        <v>0</v>
      </c>
      <c r="H6" s="6">
        <f>ROUND(D6*F6, 0)</f>
        <v>0</v>
      </c>
      <c r="I6" s="6">
        <f>ROUND(D6*G6, 0)</f>
        <v>0</v>
      </c>
    </row>
    <row r="7" spans="1:11" x14ac:dyDescent="0.25">
      <c r="C7" s="2"/>
    </row>
    <row r="8" spans="1:11" ht="68.25" customHeight="1" x14ac:dyDescent="0.25">
      <c r="A8" s="8">
        <v>5</v>
      </c>
      <c r="B8" s="20" t="s">
        <v>24</v>
      </c>
      <c r="C8" s="21" t="s">
        <v>110</v>
      </c>
      <c r="D8" s="6">
        <v>221</v>
      </c>
      <c r="E8" s="1" t="s">
        <v>12</v>
      </c>
      <c r="F8" s="22">
        <v>0</v>
      </c>
      <c r="G8" s="6">
        <v>0</v>
      </c>
      <c r="H8" s="6">
        <f>ROUND(D8*F8, 0)</f>
        <v>0</v>
      </c>
      <c r="I8" s="6">
        <f>ROUND(D8*G8, 0)</f>
        <v>0</v>
      </c>
      <c r="J8" s="19"/>
    </row>
    <row r="9" spans="1:11" ht="52.5" customHeight="1" x14ac:dyDescent="0.25">
      <c r="B9" s="20"/>
      <c r="C9" s="46" t="s">
        <v>95</v>
      </c>
    </row>
    <row r="10" spans="1:11" ht="68.25" customHeight="1" x14ac:dyDescent="0.25">
      <c r="A10" s="8">
        <v>6</v>
      </c>
      <c r="B10" s="20" t="s">
        <v>25</v>
      </c>
      <c r="C10" s="21" t="s">
        <v>133</v>
      </c>
      <c r="D10" s="6">
        <v>221</v>
      </c>
      <c r="E10" s="1" t="s">
        <v>12</v>
      </c>
      <c r="F10" s="22">
        <v>0</v>
      </c>
      <c r="G10" s="22">
        <v>0</v>
      </c>
      <c r="H10" s="6">
        <f>ROUND(D10*F10, 0)</f>
        <v>0</v>
      </c>
      <c r="I10" s="6">
        <f>ROUND(D10*G10, 0)</f>
        <v>0</v>
      </c>
      <c r="J10" s="19"/>
    </row>
    <row r="11" spans="1:11" x14ac:dyDescent="0.25">
      <c r="B11" s="20"/>
      <c r="C11" s="21"/>
      <c r="J11" s="19"/>
    </row>
    <row r="12" spans="1:11" ht="51" x14ac:dyDescent="0.25">
      <c r="C12" s="52" t="s">
        <v>100</v>
      </c>
    </row>
    <row r="13" spans="1:11" ht="81.75" customHeight="1" x14ac:dyDescent="0.25">
      <c r="C13" s="1" t="s">
        <v>149</v>
      </c>
    </row>
    <row r="14" spans="1:11" ht="131.25" customHeight="1" x14ac:dyDescent="0.25">
      <c r="C14" s="1" t="s">
        <v>101</v>
      </c>
    </row>
    <row r="15" spans="1:11" ht="105" customHeight="1" x14ac:dyDescent="0.25">
      <c r="C15" s="20" t="s">
        <v>68</v>
      </c>
    </row>
    <row r="16" spans="1:11" ht="25.5" x14ac:dyDescent="0.25">
      <c r="C16" s="20" t="s">
        <v>102</v>
      </c>
    </row>
    <row r="17" spans="1:9" ht="25.5" x14ac:dyDescent="0.25">
      <c r="C17" s="1" t="s">
        <v>69</v>
      </c>
    </row>
    <row r="19" spans="1:9" ht="82.5" customHeight="1" x14ac:dyDescent="0.25">
      <c r="A19" s="8">
        <v>7</v>
      </c>
      <c r="B19" s="1" t="s">
        <v>17</v>
      </c>
      <c r="C19" s="1" t="s">
        <v>124</v>
      </c>
    </row>
    <row r="20" spans="1:9" x14ac:dyDescent="0.25">
      <c r="C20" s="1" t="s">
        <v>71</v>
      </c>
      <c r="D20" s="53"/>
    </row>
    <row r="21" spans="1:9" x14ac:dyDescent="0.25">
      <c r="C21" s="1" t="s">
        <v>64</v>
      </c>
      <c r="D21" s="6">
        <v>235</v>
      </c>
      <c r="E21" s="1" t="s">
        <v>16</v>
      </c>
      <c r="F21" s="6">
        <v>0</v>
      </c>
      <c r="G21" s="22">
        <v>0</v>
      </c>
      <c r="H21" s="6">
        <f>ROUND(D21*F21, 0)</f>
        <v>0</v>
      </c>
      <c r="I21" s="6">
        <f>ROUND(D21*G21, 0)</f>
        <v>0</v>
      </c>
    </row>
    <row r="23" spans="1:9" ht="96.75" customHeight="1" x14ac:dyDescent="0.25">
      <c r="A23" s="8">
        <v>8</v>
      </c>
      <c r="B23" s="1" t="s">
        <v>18</v>
      </c>
      <c r="C23" s="63" t="s">
        <v>134</v>
      </c>
    </row>
    <row r="24" spans="1:9" x14ac:dyDescent="0.25">
      <c r="C24" s="1" t="s">
        <v>72</v>
      </c>
      <c r="D24" s="53"/>
    </row>
    <row r="25" spans="1:9" x14ac:dyDescent="0.25">
      <c r="C25" s="1" t="s">
        <v>65</v>
      </c>
      <c r="D25" s="6">
        <v>36</v>
      </c>
      <c r="E25" s="1" t="s">
        <v>16</v>
      </c>
      <c r="F25" s="6">
        <v>0</v>
      </c>
      <c r="G25" s="6">
        <f>$G$21</f>
        <v>0</v>
      </c>
      <c r="H25" s="6">
        <f>ROUND(D25*F25, 0)</f>
        <v>0</v>
      </c>
      <c r="I25" s="6">
        <f>ROUND(D25*G25, 0)</f>
        <v>0</v>
      </c>
    </row>
    <row r="27" spans="1:9" ht="108.75" customHeight="1" x14ac:dyDescent="0.25">
      <c r="A27" s="8">
        <v>9</v>
      </c>
      <c r="B27" s="1" t="s">
        <v>19</v>
      </c>
      <c r="C27" s="1" t="s">
        <v>135</v>
      </c>
    </row>
    <row r="28" spans="1:9" x14ac:dyDescent="0.25">
      <c r="C28" s="1" t="s">
        <v>73</v>
      </c>
    </row>
    <row r="29" spans="1:9" x14ac:dyDescent="0.25">
      <c r="C29" s="1" t="s">
        <v>66</v>
      </c>
      <c r="D29" s="6">
        <v>18</v>
      </c>
      <c r="E29" s="1" t="s">
        <v>16</v>
      </c>
      <c r="F29" s="6">
        <v>0</v>
      </c>
      <c r="G29" s="6">
        <f>$G$21</f>
        <v>0</v>
      </c>
      <c r="H29" s="6">
        <f>ROUND(D29*F29, 0)</f>
        <v>0</v>
      </c>
      <c r="I29" s="6">
        <f>ROUND(D29*G29, 0)</f>
        <v>0</v>
      </c>
    </row>
    <row r="31" spans="1:9" ht="69" customHeight="1" x14ac:dyDescent="0.25">
      <c r="A31" s="8">
        <v>10</v>
      </c>
      <c r="B31" s="1" t="s">
        <v>74</v>
      </c>
      <c r="C31" s="1" t="s">
        <v>136</v>
      </c>
    </row>
    <row r="32" spans="1:9" x14ac:dyDescent="0.25">
      <c r="C32" s="1" t="s">
        <v>81</v>
      </c>
    </row>
    <row r="33" spans="1:11" x14ac:dyDescent="0.25">
      <c r="C33" s="1" t="s">
        <v>67</v>
      </c>
      <c r="D33" s="6">
        <v>1</v>
      </c>
      <c r="E33" s="1" t="s">
        <v>16</v>
      </c>
      <c r="F33" s="6">
        <v>0</v>
      </c>
      <c r="G33" s="6">
        <f>$G$21</f>
        <v>0</v>
      </c>
      <c r="H33" s="6">
        <f>ROUND(D33*F33, 0)</f>
        <v>0</v>
      </c>
      <c r="I33" s="6">
        <f>ROUND(D33*G33, 0)</f>
        <v>0</v>
      </c>
    </row>
    <row r="35" spans="1:11" ht="121.5" customHeight="1" x14ac:dyDescent="0.25">
      <c r="A35" s="8">
        <v>11</v>
      </c>
      <c r="B35" s="1" t="s">
        <v>75</v>
      </c>
      <c r="C35" s="1" t="s">
        <v>137</v>
      </c>
    </row>
    <row r="36" spans="1:11" x14ac:dyDescent="0.25">
      <c r="C36" s="1" t="s">
        <v>82</v>
      </c>
    </row>
    <row r="37" spans="1:11" x14ac:dyDescent="0.25">
      <c r="C37" s="1" t="s">
        <v>78</v>
      </c>
      <c r="D37" s="6">
        <v>1</v>
      </c>
      <c r="E37" s="1" t="s">
        <v>16</v>
      </c>
      <c r="F37" s="6">
        <v>0</v>
      </c>
      <c r="G37" s="6">
        <f>$G$21</f>
        <v>0</v>
      </c>
      <c r="H37" s="6">
        <f>ROUND(D37*F37, 0)</f>
        <v>0</v>
      </c>
      <c r="I37" s="6">
        <f>ROUND(D37*G37, 0)</f>
        <v>0</v>
      </c>
    </row>
    <row r="39" spans="1:11" ht="118.5" customHeight="1" x14ac:dyDescent="0.25">
      <c r="A39" s="8">
        <v>12</v>
      </c>
      <c r="B39" s="1" t="s">
        <v>76</v>
      </c>
      <c r="C39" s="1" t="s">
        <v>138</v>
      </c>
    </row>
    <row r="40" spans="1:11" x14ac:dyDescent="0.25">
      <c r="C40" s="1" t="s">
        <v>83</v>
      </c>
    </row>
    <row r="41" spans="1:11" x14ac:dyDescent="0.25">
      <c r="C41" s="1" t="s">
        <v>79</v>
      </c>
      <c r="D41" s="6">
        <v>1</v>
      </c>
      <c r="E41" s="1" t="s">
        <v>16</v>
      </c>
      <c r="F41" s="6">
        <v>0</v>
      </c>
      <c r="G41" s="6">
        <f>$G$21</f>
        <v>0</v>
      </c>
      <c r="H41" s="6">
        <f>ROUND(D41*F41, 0)</f>
        <v>0</v>
      </c>
      <c r="I41" s="6">
        <f>ROUND(D41*G41, 0)</f>
        <v>0</v>
      </c>
    </row>
    <row r="43" spans="1:11" ht="95.25" customHeight="1" x14ac:dyDescent="0.25">
      <c r="A43" s="8">
        <v>13</v>
      </c>
      <c r="B43" s="1" t="s">
        <v>77</v>
      </c>
      <c r="C43" s="1" t="s">
        <v>125</v>
      </c>
    </row>
    <row r="44" spans="1:11" x14ac:dyDescent="0.25">
      <c r="C44" s="1" t="s">
        <v>84</v>
      </c>
    </row>
    <row r="45" spans="1:11" x14ac:dyDescent="0.25">
      <c r="C45" s="1" t="s">
        <v>80</v>
      </c>
      <c r="D45" s="6">
        <v>2</v>
      </c>
      <c r="E45" s="1" t="s">
        <v>16</v>
      </c>
      <c r="F45" s="6">
        <v>0</v>
      </c>
      <c r="G45" s="6">
        <f>$G$21</f>
        <v>0</v>
      </c>
      <c r="H45" s="6">
        <f>ROUND(D45*F45, 0)</f>
        <v>0</v>
      </c>
      <c r="I45" s="6">
        <f>ROUND(D45*G45, 0)</f>
        <v>0</v>
      </c>
    </row>
    <row r="47" spans="1:11" s="9" customFormat="1" x14ac:dyDescent="0.25">
      <c r="A47" s="7"/>
      <c r="B47" s="3"/>
      <c r="C47" s="3" t="s">
        <v>13</v>
      </c>
      <c r="D47" s="5"/>
      <c r="E47" s="3"/>
      <c r="F47" s="5"/>
      <c r="G47" s="5"/>
      <c r="H47" s="5">
        <f>ROUND(SUM(H3:H46),0)</f>
        <v>0</v>
      </c>
      <c r="I47" s="5">
        <f>ROUND(SUM(I3:I46),0)</f>
        <v>0</v>
      </c>
      <c r="K47" s="35"/>
    </row>
    <row r="49" spans="3:9" x14ac:dyDescent="0.25">
      <c r="C49" s="23"/>
      <c r="I49" s="24"/>
    </row>
    <row r="50" spans="3:9" x14ac:dyDescent="0.25">
      <c r="C50" s="23"/>
    </row>
    <row r="51" spans="3:9" x14ac:dyDescent="0.25">
      <c r="I51" s="22"/>
    </row>
  </sheetData>
  <pageMargins left="0.2361111111111111" right="0.2361111111111111" top="0.69444444444444442" bottom="0.69444444444444442" header="0.41666666666666669" footer="0.41666666666666669"/>
  <pageSetup paperSize="9" scale="98" fitToHeight="0" orientation="portrait" useFirstPageNumber="1" r:id="rId1"/>
  <headerFooter>
    <oddHeader>&amp;L&amp;"Times New Roman CE,bold"&amp;10 Fa- és műanyag szerkezet elhelyezése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zoomScaleNormal="100" workbookViewId="0">
      <selection activeCell="G11" sqref="G11"/>
    </sheetView>
  </sheetViews>
  <sheetFormatPr defaultRowHeight="12.75" x14ac:dyDescent="0.2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10" s="4" customFormat="1" ht="25.5" x14ac:dyDescent="0.25">
      <c r="A1" s="7" t="s">
        <v>3</v>
      </c>
      <c r="B1" s="3" t="s">
        <v>4</v>
      </c>
      <c r="C1" s="3" t="s">
        <v>5</v>
      </c>
      <c r="D1" s="5" t="s">
        <v>6</v>
      </c>
      <c r="E1" s="3" t="s">
        <v>7</v>
      </c>
      <c r="F1" s="5" t="s">
        <v>8</v>
      </c>
      <c r="G1" s="5" t="s">
        <v>9</v>
      </c>
      <c r="H1" s="5" t="s">
        <v>10</v>
      </c>
      <c r="I1" s="5" t="s">
        <v>11</v>
      </c>
      <c r="J1" s="31"/>
    </row>
    <row r="3" spans="1:10" ht="68.25" customHeight="1" x14ac:dyDescent="0.25">
      <c r="A3" s="8">
        <v>1</v>
      </c>
      <c r="B3" s="20" t="s">
        <v>56</v>
      </c>
      <c r="C3" s="21" t="s">
        <v>57</v>
      </c>
      <c r="D3" s="6">
        <v>10</v>
      </c>
      <c r="E3" s="1" t="s">
        <v>12</v>
      </c>
      <c r="F3" s="6">
        <v>0</v>
      </c>
      <c r="G3" s="6">
        <v>0</v>
      </c>
      <c r="H3" s="22">
        <f>ROUND(D3*F3, 0)</f>
        <v>0</v>
      </c>
      <c r="I3" s="22">
        <f>ROUND(D3*G3, 0)</f>
        <v>0</v>
      </c>
      <c r="J3" s="34"/>
    </row>
    <row r="4" spans="1:10" x14ac:dyDescent="0.25">
      <c r="B4" s="20"/>
      <c r="C4" s="21"/>
      <c r="H4" s="22"/>
      <c r="I4" s="22"/>
      <c r="J4" s="34"/>
    </row>
    <row r="5" spans="1:10" ht="52.5" customHeight="1" x14ac:dyDescent="0.25">
      <c r="A5" s="8">
        <v>2</v>
      </c>
      <c r="B5" s="20" t="s">
        <v>70</v>
      </c>
      <c r="C5" s="21" t="s">
        <v>139</v>
      </c>
      <c r="D5" s="6">
        <v>3100</v>
      </c>
      <c r="E5" s="1" t="s">
        <v>12</v>
      </c>
      <c r="F5" s="6">
        <v>0</v>
      </c>
      <c r="G5" s="6">
        <v>0</v>
      </c>
      <c r="H5" s="22">
        <f>ROUND(D5*F5, 0)</f>
        <v>0</v>
      </c>
      <c r="I5" s="22">
        <f>ROUND(D5*G5, 0)</f>
        <v>0</v>
      </c>
      <c r="J5" s="34"/>
    </row>
    <row r="6" spans="1:10" x14ac:dyDescent="0.25">
      <c r="B6" s="20"/>
      <c r="C6" s="21"/>
      <c r="H6" s="22"/>
      <c r="I6" s="22"/>
      <c r="J6" s="34"/>
    </row>
    <row r="7" spans="1:10" s="20" customFormat="1" ht="127.5" x14ac:dyDescent="0.25">
      <c r="A7" s="33">
        <v>3</v>
      </c>
      <c r="B7" s="20" t="s">
        <v>55</v>
      </c>
      <c r="C7" s="1" t="s">
        <v>140</v>
      </c>
      <c r="D7" s="22">
        <v>3100</v>
      </c>
      <c r="E7" s="20" t="s">
        <v>12</v>
      </c>
      <c r="F7" s="22">
        <v>0</v>
      </c>
      <c r="G7" s="22">
        <v>0</v>
      </c>
      <c r="H7" s="22">
        <f>ROUND(D7*F7, 0)</f>
        <v>0</v>
      </c>
      <c r="I7" s="22">
        <f>ROUND(D7*G7, 0)</f>
        <v>0</v>
      </c>
      <c r="J7" s="34"/>
    </row>
    <row r="8" spans="1:10" s="20" customFormat="1" x14ac:dyDescent="0.25">
      <c r="A8" s="33"/>
      <c r="C8" s="65"/>
      <c r="D8" s="22"/>
      <c r="F8" s="22"/>
      <c r="G8" s="22"/>
      <c r="H8" s="22"/>
      <c r="I8" s="22"/>
      <c r="J8" s="34"/>
    </row>
    <row r="9" spans="1:10" s="20" customFormat="1" ht="120.75" customHeight="1" x14ac:dyDescent="0.25">
      <c r="A9" s="33">
        <v>4</v>
      </c>
      <c r="B9" s="20" t="s">
        <v>123</v>
      </c>
      <c r="C9" s="46" t="s">
        <v>141</v>
      </c>
      <c r="D9" s="22">
        <v>25</v>
      </c>
      <c r="E9" s="20" t="s">
        <v>12</v>
      </c>
      <c r="F9" s="22">
        <v>0</v>
      </c>
      <c r="G9" s="22">
        <v>0</v>
      </c>
      <c r="H9" s="22">
        <f t="shared" ref="H9" si="0">ROUND(D9*F9, 0)</f>
        <v>0</v>
      </c>
      <c r="I9" s="22">
        <f t="shared" ref="I9" si="1">ROUND(D9*G9, 0)</f>
        <v>0</v>
      </c>
      <c r="J9" s="34"/>
    </row>
    <row r="10" spans="1:10" x14ac:dyDescent="0.25">
      <c r="J10" s="32"/>
    </row>
    <row r="11" spans="1:10" s="9" customFormat="1" x14ac:dyDescent="0.25">
      <c r="A11" s="7"/>
      <c r="B11" s="3"/>
      <c r="C11" s="3" t="s">
        <v>13</v>
      </c>
      <c r="D11" s="5"/>
      <c r="E11" s="3"/>
      <c r="F11" s="5"/>
      <c r="G11" s="5"/>
      <c r="H11" s="5">
        <f>ROUND(SUM(H2:H10),0)</f>
        <v>0</v>
      </c>
      <c r="I11" s="5">
        <f>ROUND(SUM(I2:I10),0)</f>
        <v>0</v>
      </c>
      <c r="J11" s="35"/>
    </row>
    <row r="15" spans="1:10" x14ac:dyDescent="0.25">
      <c r="I15" s="47"/>
    </row>
    <row r="16" spans="1:10" x14ac:dyDescent="0.25">
      <c r="E16" s="46"/>
    </row>
  </sheetData>
  <pageMargins left="0.2361111111111111" right="0.2361111111111111" top="0.69444444444444442" bottom="0.69444444444444442" header="0.41666666666666669" footer="0.41666666666666669"/>
  <pageSetup paperSize="9" scale="98" orientation="portrait" useFirstPageNumber="1" r:id="rId1"/>
  <headerFooter>
    <oddHeader>&amp;L&amp;"Times New Roman CE,bold"&amp;10 Felületképzés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Normal="100" workbookViewId="0">
      <selection activeCell="G27" sqref="G27"/>
    </sheetView>
  </sheetViews>
  <sheetFormatPr defaultRowHeight="12.75" x14ac:dyDescent="0.2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hidden="1" customWidth="1"/>
    <col min="11" max="11" width="15.140625" style="1" customWidth="1"/>
    <col min="12" max="16384" width="9.140625" style="1"/>
  </cols>
  <sheetData>
    <row r="1" spans="1:14" s="4" customFormat="1" ht="25.5" x14ac:dyDescent="0.25">
      <c r="A1" s="7" t="s">
        <v>3</v>
      </c>
      <c r="B1" s="3" t="s">
        <v>4</v>
      </c>
      <c r="C1" s="3" t="s">
        <v>5</v>
      </c>
      <c r="D1" s="5" t="s">
        <v>6</v>
      </c>
      <c r="E1" s="3" t="s">
        <v>7</v>
      </c>
      <c r="F1" s="5" t="s">
        <v>8</v>
      </c>
      <c r="G1" s="5" t="s">
        <v>9</v>
      </c>
      <c r="H1" s="5" t="s">
        <v>10</v>
      </c>
      <c r="I1" s="5" t="s">
        <v>11</v>
      </c>
      <c r="J1" s="31" t="s">
        <v>54</v>
      </c>
      <c r="L1" s="19"/>
      <c r="M1" s="19"/>
      <c r="N1" s="19"/>
    </row>
    <row r="2" spans="1:14" s="4" customFormat="1" x14ac:dyDescent="0.25">
      <c r="A2" s="26"/>
      <c r="B2" s="9"/>
      <c r="C2" s="9"/>
      <c r="D2" s="27"/>
      <c r="E2" s="9"/>
      <c r="F2" s="27"/>
      <c r="G2" s="27"/>
      <c r="H2" s="27"/>
      <c r="I2" s="27"/>
      <c r="L2" s="19"/>
      <c r="M2" s="19"/>
      <c r="N2" s="19"/>
    </row>
    <row r="3" spans="1:14" ht="107.25" customHeight="1" x14ac:dyDescent="0.25">
      <c r="A3" s="8">
        <v>1</v>
      </c>
      <c r="B3" s="1" t="s">
        <v>27</v>
      </c>
      <c r="C3" s="46" t="s">
        <v>142</v>
      </c>
      <c r="D3" s="6">
        <v>2500</v>
      </c>
      <c r="E3" s="1" t="s">
        <v>12</v>
      </c>
      <c r="F3" s="6">
        <v>0</v>
      </c>
      <c r="G3" s="6">
        <v>0</v>
      </c>
      <c r="H3" s="6">
        <f t="shared" ref="H3" si="0">ROUND(D3*F3, 0)</f>
        <v>0</v>
      </c>
      <c r="I3" s="6">
        <f t="shared" ref="I3" si="1">ROUND(D3*G3, 0)</f>
        <v>0</v>
      </c>
      <c r="J3" s="32">
        <f t="shared" ref="J3:J9" si="2">H3+I3</f>
        <v>0</v>
      </c>
    </row>
    <row r="4" spans="1:14" x14ac:dyDescent="0.25">
      <c r="C4" s="2"/>
      <c r="J4" s="32">
        <f t="shared" si="2"/>
        <v>0</v>
      </c>
    </row>
    <row r="5" spans="1:14" ht="153.75" customHeight="1" x14ac:dyDescent="0.25">
      <c r="A5" s="8">
        <v>2</v>
      </c>
      <c r="B5" s="1" t="s">
        <v>85</v>
      </c>
      <c r="C5" s="51" t="s">
        <v>118</v>
      </c>
      <c r="D5" s="22">
        <v>450</v>
      </c>
      <c r="E5" s="20" t="s">
        <v>15</v>
      </c>
      <c r="F5" s="22">
        <v>0</v>
      </c>
      <c r="G5" s="22">
        <v>0</v>
      </c>
      <c r="H5" s="6">
        <f>ROUND(D5*F5, 0)</f>
        <v>0</v>
      </c>
      <c r="I5" s="6">
        <f>ROUND(D5*G5, 0)</f>
        <v>0</v>
      </c>
      <c r="J5" s="32">
        <f t="shared" si="2"/>
        <v>0</v>
      </c>
    </row>
    <row r="6" spans="1:14" x14ac:dyDescent="0.25">
      <c r="J6" s="32">
        <f t="shared" si="2"/>
        <v>0</v>
      </c>
    </row>
    <row r="7" spans="1:14" ht="132.75" customHeight="1" x14ac:dyDescent="0.25">
      <c r="A7" s="8">
        <v>3</v>
      </c>
      <c r="B7" s="1" t="s">
        <v>86</v>
      </c>
      <c r="C7" s="46" t="s">
        <v>143</v>
      </c>
      <c r="D7" s="6">
        <v>2500</v>
      </c>
      <c r="E7" s="1" t="s">
        <v>12</v>
      </c>
      <c r="F7" s="6">
        <v>0</v>
      </c>
      <c r="G7" s="6">
        <v>0</v>
      </c>
      <c r="H7" s="6">
        <f>ROUND(D7*F7, 0)</f>
        <v>0</v>
      </c>
      <c r="I7" s="6">
        <f>ROUND(D7*G7, 0)</f>
        <v>0</v>
      </c>
      <c r="J7" s="34">
        <f t="shared" si="2"/>
        <v>0</v>
      </c>
    </row>
    <row r="8" spans="1:14" x14ac:dyDescent="0.25">
      <c r="J8" s="32">
        <f t="shared" si="2"/>
        <v>0</v>
      </c>
    </row>
    <row r="9" spans="1:14" ht="165.75" x14ac:dyDescent="0.25">
      <c r="A9" s="8">
        <v>4</v>
      </c>
      <c r="B9" s="1" t="s">
        <v>87</v>
      </c>
      <c r="C9" s="46" t="s">
        <v>88</v>
      </c>
      <c r="D9" s="6">
        <v>225</v>
      </c>
      <c r="E9" s="1" t="s">
        <v>12</v>
      </c>
      <c r="F9" s="6">
        <v>0</v>
      </c>
      <c r="G9" s="6">
        <v>0</v>
      </c>
      <c r="H9" s="6">
        <f>ROUND(D9*F9, 0)</f>
        <v>0</v>
      </c>
      <c r="I9" s="6">
        <f>ROUND(D9*G9, 0)</f>
        <v>0</v>
      </c>
      <c r="J9" s="32">
        <f t="shared" si="2"/>
        <v>0</v>
      </c>
      <c r="K9" s="19"/>
    </row>
    <row r="10" spans="1:14" x14ac:dyDescent="0.25">
      <c r="C10" s="46"/>
      <c r="J10" s="32"/>
    </row>
    <row r="11" spans="1:14" ht="141.75" customHeight="1" x14ac:dyDescent="0.25">
      <c r="A11" s="33">
        <v>5</v>
      </c>
      <c r="B11" s="1" t="s">
        <v>89</v>
      </c>
      <c r="C11" s="46" t="s">
        <v>90</v>
      </c>
      <c r="D11" s="6">
        <v>2500</v>
      </c>
      <c r="E11" s="1" t="s">
        <v>12</v>
      </c>
      <c r="F11" s="22">
        <v>0</v>
      </c>
      <c r="G11" s="22">
        <v>0</v>
      </c>
      <c r="H11" s="6">
        <f>ROUND(D11*F11, 0)</f>
        <v>0</v>
      </c>
      <c r="I11" s="6">
        <f>ROUND(D11*G11, 0)</f>
        <v>0</v>
      </c>
      <c r="J11" s="34">
        <f t="shared" ref="J11:J25" si="3">H11+I11</f>
        <v>0</v>
      </c>
    </row>
    <row r="12" spans="1:14" ht="15" customHeight="1" x14ac:dyDescent="0.25">
      <c r="A12" s="33"/>
      <c r="C12" s="46"/>
      <c r="F12" s="22"/>
      <c r="G12" s="22"/>
      <c r="J12" s="34">
        <f t="shared" si="3"/>
        <v>0</v>
      </c>
    </row>
    <row r="13" spans="1:14" ht="131.25" customHeight="1" x14ac:dyDescent="0.25">
      <c r="A13" s="33">
        <v>6</v>
      </c>
      <c r="B13" s="1" t="s">
        <v>86</v>
      </c>
      <c r="C13" s="46" t="s">
        <v>91</v>
      </c>
      <c r="D13" s="6">
        <v>225</v>
      </c>
      <c r="E13" s="1" t="s">
        <v>12</v>
      </c>
      <c r="F13" s="22">
        <v>0</v>
      </c>
      <c r="G13" s="22">
        <v>0</v>
      </c>
      <c r="H13" s="6">
        <f>ROUND(D13*F13, 0)</f>
        <v>0</v>
      </c>
      <c r="I13" s="6">
        <f>ROUND(D13*G13, 0)</f>
        <v>0</v>
      </c>
      <c r="J13" s="34">
        <f t="shared" si="3"/>
        <v>0</v>
      </c>
    </row>
    <row r="14" spans="1:14" ht="10.5" customHeight="1" x14ac:dyDescent="0.25">
      <c r="A14" s="33"/>
      <c r="C14" s="46"/>
      <c r="F14" s="22"/>
      <c r="G14" s="22"/>
      <c r="J14" s="34">
        <f t="shared" si="3"/>
        <v>0</v>
      </c>
    </row>
    <row r="15" spans="1:14" ht="121.5" customHeight="1" x14ac:dyDescent="0.25">
      <c r="A15" s="33">
        <v>7</v>
      </c>
      <c r="B15" s="20" t="s">
        <v>151</v>
      </c>
      <c r="C15" s="51" t="s">
        <v>153</v>
      </c>
      <c r="D15" s="6">
        <v>2500</v>
      </c>
      <c r="E15" s="1" t="s">
        <v>12</v>
      </c>
      <c r="F15" s="68">
        <v>0</v>
      </c>
      <c r="G15" s="22">
        <v>0</v>
      </c>
      <c r="H15" s="6">
        <f>ROUND(D15*F15, 0)</f>
        <v>0</v>
      </c>
      <c r="I15" s="6">
        <f>ROUND(D15*G15, 0)</f>
        <v>0</v>
      </c>
      <c r="J15" s="34">
        <f t="shared" si="3"/>
        <v>0</v>
      </c>
    </row>
    <row r="16" spans="1:14" x14ac:dyDescent="0.25">
      <c r="A16" s="33"/>
      <c r="B16" s="20"/>
      <c r="F16" s="22"/>
      <c r="G16" s="22"/>
      <c r="J16" s="34"/>
    </row>
    <row r="17" spans="1:13" ht="145.5" customHeight="1" x14ac:dyDescent="0.25">
      <c r="A17" s="33">
        <v>8</v>
      </c>
      <c r="B17" s="20" t="s">
        <v>119</v>
      </c>
      <c r="C17" s="51" t="s">
        <v>152</v>
      </c>
      <c r="D17" s="6">
        <v>1300</v>
      </c>
      <c r="E17" s="1" t="s">
        <v>12</v>
      </c>
      <c r="F17" s="68">
        <v>0</v>
      </c>
      <c r="G17" s="22">
        <v>0</v>
      </c>
      <c r="H17" s="6">
        <f t="shared" ref="H17:H19" si="4">ROUND(D17*F17, 0)</f>
        <v>0</v>
      </c>
      <c r="I17" s="6">
        <f t="shared" ref="I17:I19" si="5">ROUND(D17*G17, 0)</f>
        <v>0</v>
      </c>
      <c r="J17" s="34"/>
    </row>
    <row r="18" spans="1:13" x14ac:dyDescent="0.25">
      <c r="A18" s="33"/>
      <c r="B18" s="20"/>
      <c r="C18" s="65"/>
      <c r="F18" s="22"/>
      <c r="G18" s="22"/>
      <c r="J18" s="34"/>
    </row>
    <row r="19" spans="1:13" ht="81.75" customHeight="1" x14ac:dyDescent="0.25">
      <c r="A19" s="33">
        <v>9</v>
      </c>
      <c r="B19" s="20" t="s">
        <v>150</v>
      </c>
      <c r="C19" s="1" t="s">
        <v>155</v>
      </c>
      <c r="D19" s="6">
        <v>630</v>
      </c>
      <c r="E19" s="1" t="s">
        <v>12</v>
      </c>
      <c r="F19" s="22">
        <v>0</v>
      </c>
      <c r="G19" s="22">
        <v>0</v>
      </c>
      <c r="H19" s="6">
        <f t="shared" si="4"/>
        <v>0</v>
      </c>
      <c r="I19" s="6">
        <f t="shared" si="5"/>
        <v>0</v>
      </c>
      <c r="J19" s="34"/>
    </row>
    <row r="20" spans="1:13" x14ac:dyDescent="0.25">
      <c r="G20" s="22"/>
      <c r="J20" s="32">
        <f t="shared" si="3"/>
        <v>0</v>
      </c>
      <c r="L20" s="20"/>
      <c r="M20" s="20"/>
    </row>
    <row r="21" spans="1:13" ht="147" customHeight="1" x14ac:dyDescent="0.25">
      <c r="A21" s="33">
        <v>10</v>
      </c>
      <c r="B21" s="20" t="s">
        <v>103</v>
      </c>
      <c r="C21" s="51" t="s">
        <v>154</v>
      </c>
      <c r="D21" s="6">
        <v>1800</v>
      </c>
      <c r="E21" s="1" t="s">
        <v>12</v>
      </c>
      <c r="F21" s="22">
        <v>0</v>
      </c>
      <c r="G21" s="22">
        <v>0</v>
      </c>
      <c r="H21" s="6">
        <f>ROUND(D21*F21, 0)</f>
        <v>0</v>
      </c>
      <c r="I21" s="6">
        <f>ROUND(D21*G21, 0)</f>
        <v>0</v>
      </c>
      <c r="J21" s="34">
        <f t="shared" si="3"/>
        <v>0</v>
      </c>
      <c r="K21" s="19"/>
      <c r="L21" s="20"/>
      <c r="M21" s="20"/>
    </row>
    <row r="22" spans="1:13" x14ac:dyDescent="0.25">
      <c r="A22" s="33"/>
      <c r="B22" s="20"/>
      <c r="C22" s="48"/>
      <c r="F22" s="22"/>
      <c r="G22" s="22"/>
      <c r="J22" s="34"/>
      <c r="K22" s="19"/>
      <c r="L22" s="20"/>
      <c r="M22" s="20"/>
    </row>
    <row r="23" spans="1:13" ht="102" x14ac:dyDescent="0.25">
      <c r="A23" s="33">
        <v>11</v>
      </c>
      <c r="B23" s="20" t="s">
        <v>147</v>
      </c>
      <c r="C23" s="51" t="s">
        <v>156</v>
      </c>
      <c r="D23" s="22">
        <v>53</v>
      </c>
      <c r="E23" s="1" t="s">
        <v>12</v>
      </c>
      <c r="F23" s="22">
        <v>0</v>
      </c>
      <c r="G23" s="22">
        <v>0</v>
      </c>
      <c r="H23" s="6">
        <f t="shared" ref="H23" si="6">ROUND(D23*F23, 0)</f>
        <v>0</v>
      </c>
      <c r="I23" s="6">
        <f t="shared" ref="I23" si="7">ROUND(D23*G23, 0)</f>
        <v>0</v>
      </c>
      <c r="J23" s="34"/>
      <c r="K23" s="19"/>
      <c r="L23" s="20"/>
      <c r="M23" s="20"/>
    </row>
    <row r="24" spans="1:13" x14ac:dyDescent="0.25">
      <c r="A24" s="33"/>
      <c r="B24" s="20"/>
      <c r="C24" s="48"/>
      <c r="F24" s="22"/>
      <c r="G24" s="22"/>
      <c r="J24" s="34"/>
      <c r="K24" s="19"/>
      <c r="L24" s="20"/>
      <c r="M24" s="20"/>
    </row>
    <row r="25" spans="1:13" ht="172.5" customHeight="1" x14ac:dyDescent="0.25">
      <c r="A25" s="33">
        <v>12</v>
      </c>
      <c r="B25" s="20" t="s">
        <v>104</v>
      </c>
      <c r="C25" s="50" t="s">
        <v>105</v>
      </c>
      <c r="D25" s="22">
        <v>30</v>
      </c>
      <c r="E25" s="1" t="s">
        <v>12</v>
      </c>
      <c r="F25" s="22">
        <v>0</v>
      </c>
      <c r="G25" s="22">
        <v>0</v>
      </c>
      <c r="H25" s="6">
        <f t="shared" ref="H25" si="8">ROUND(D25*F25, 0)</f>
        <v>0</v>
      </c>
      <c r="I25" s="6">
        <f t="shared" ref="I25" si="9">ROUND(D25*G25, 0)</f>
        <v>0</v>
      </c>
      <c r="J25" s="34">
        <f t="shared" si="3"/>
        <v>0</v>
      </c>
      <c r="K25" s="19"/>
      <c r="L25" s="20"/>
      <c r="M25" s="20"/>
    </row>
    <row r="26" spans="1:13" x14ac:dyDescent="0.25">
      <c r="C26" s="19"/>
      <c r="M26" s="20"/>
    </row>
    <row r="27" spans="1:13" s="9" customFormat="1" x14ac:dyDescent="0.25">
      <c r="A27" s="7"/>
      <c r="B27" s="3"/>
      <c r="C27" s="3" t="s">
        <v>13</v>
      </c>
      <c r="D27" s="5"/>
      <c r="E27" s="3"/>
      <c r="F27" s="5"/>
      <c r="G27" s="5"/>
      <c r="H27" s="5">
        <f>ROUND(SUM(H3:H26),0)</f>
        <v>0</v>
      </c>
      <c r="I27" s="5">
        <f>ROUND(SUM(I3:I26),0)</f>
        <v>0</v>
      </c>
      <c r="J27" s="35">
        <f>SUM(J3:J26)</f>
        <v>0</v>
      </c>
      <c r="M27" s="20"/>
    </row>
    <row r="29" spans="1:13" x14ac:dyDescent="0.25">
      <c r="C29" s="23"/>
      <c r="I29" s="24"/>
    </row>
    <row r="30" spans="1:13" x14ac:dyDescent="0.25">
      <c r="C30" s="23"/>
    </row>
    <row r="31" spans="1:13" x14ac:dyDescent="0.25">
      <c r="I31" s="64"/>
    </row>
  </sheetData>
  <pageMargins left="0.2361111111111111" right="0.2361111111111111" top="0.69444444444444442" bottom="0.69444444444444442" header="0.41666666666666669" footer="0.41666666666666669"/>
  <pageSetup paperSize="9" scale="98" fitToHeight="0" orientation="portrait" useFirstPageNumber="1" r:id="rId1"/>
  <headerFooter>
    <oddHeader>&amp;L&amp;"Times New Roman CE,bold"&amp;10 Szigetelés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zoomScaleNormal="100" workbookViewId="0">
      <selection activeCell="F23" sqref="F23"/>
    </sheetView>
  </sheetViews>
  <sheetFormatPr defaultRowHeight="12.75" x14ac:dyDescent="0.2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23.140625" style="1" customWidth="1"/>
    <col min="11" max="11" width="34.7109375" style="1" customWidth="1"/>
    <col min="12" max="16384" width="9.140625" style="1"/>
  </cols>
  <sheetData>
    <row r="1" spans="1:11" s="4" customFormat="1" ht="25.5" x14ac:dyDescent="0.25">
      <c r="A1" s="7" t="s">
        <v>3</v>
      </c>
      <c r="B1" s="3" t="s">
        <v>4</v>
      </c>
      <c r="C1" s="3" t="s">
        <v>5</v>
      </c>
      <c r="D1" s="5" t="s">
        <v>6</v>
      </c>
      <c r="E1" s="3" t="s">
        <v>7</v>
      </c>
      <c r="F1" s="5" t="s">
        <v>8</v>
      </c>
      <c r="G1" s="5" t="s">
        <v>9</v>
      </c>
      <c r="H1" s="5" t="s">
        <v>10</v>
      </c>
      <c r="I1" s="5" t="s">
        <v>11</v>
      </c>
      <c r="K1" s="1"/>
    </row>
    <row r="2" spans="1:11" s="4" customFormat="1" x14ac:dyDescent="0.25">
      <c r="A2" s="44"/>
      <c r="B2" s="9"/>
      <c r="C2" s="9"/>
      <c r="D2" s="27"/>
      <c r="E2" s="9"/>
      <c r="F2" s="27"/>
      <c r="G2" s="27"/>
      <c r="H2" s="27"/>
      <c r="I2" s="27"/>
      <c r="K2" s="1"/>
    </row>
    <row r="3" spans="1:11" ht="42.75" customHeight="1" x14ac:dyDescent="0.25">
      <c r="A3" s="44">
        <v>1</v>
      </c>
      <c r="B3" s="1" t="s">
        <v>127</v>
      </c>
      <c r="C3" s="2" t="s">
        <v>126</v>
      </c>
      <c r="D3" s="29">
        <v>10</v>
      </c>
      <c r="E3" s="28" t="s">
        <v>60</v>
      </c>
      <c r="F3" s="29">
        <v>0</v>
      </c>
      <c r="G3" s="29">
        <v>0</v>
      </c>
      <c r="H3" s="6">
        <f>ROUND(D3*F3, 0)</f>
        <v>0</v>
      </c>
      <c r="I3" s="6">
        <f>ROUND(D3*G3, 0)</f>
        <v>0</v>
      </c>
    </row>
    <row r="4" spans="1:11" s="4" customFormat="1" x14ac:dyDescent="0.25">
      <c r="A4" s="44"/>
      <c r="B4" s="9"/>
      <c r="C4" s="9"/>
      <c r="D4" s="27"/>
      <c r="E4" s="9"/>
      <c r="F4" s="27"/>
      <c r="G4" s="27"/>
      <c r="H4" s="6"/>
      <c r="I4" s="6"/>
      <c r="K4" s="1"/>
    </row>
    <row r="5" spans="1:11" s="4" customFormat="1" ht="51" x14ac:dyDescent="0.25">
      <c r="A5" s="44">
        <v>2</v>
      </c>
      <c r="B5" s="1" t="s">
        <v>59</v>
      </c>
      <c r="C5" s="41" t="s">
        <v>120</v>
      </c>
      <c r="D5" s="22">
        <v>15</v>
      </c>
      <c r="E5" s="1" t="s">
        <v>16</v>
      </c>
      <c r="F5" s="6">
        <v>0</v>
      </c>
      <c r="G5" s="6">
        <v>0</v>
      </c>
      <c r="H5" s="6">
        <f>ROUND(D5*F5, 0)</f>
        <v>0</v>
      </c>
      <c r="I5" s="6">
        <f>ROUND(D5*G5, 0)</f>
        <v>0</v>
      </c>
      <c r="J5" s="48"/>
      <c r="K5" s="1"/>
    </row>
    <row r="6" spans="1:11" s="4" customFormat="1" x14ac:dyDescent="0.25">
      <c r="A6" s="44"/>
      <c r="B6" s="1"/>
      <c r="C6" s="2"/>
      <c r="D6" s="22"/>
      <c r="E6" s="1"/>
      <c r="F6" s="6"/>
      <c r="G6" s="6"/>
      <c r="H6" s="6"/>
      <c r="I6" s="6"/>
      <c r="J6" s="48"/>
      <c r="K6" s="1"/>
    </row>
    <row r="7" spans="1:11" s="4" customFormat="1" ht="54.75" customHeight="1" x14ac:dyDescent="0.25">
      <c r="A7" s="44">
        <v>3</v>
      </c>
      <c r="B7" s="1" t="s">
        <v>108</v>
      </c>
      <c r="C7" s="2" t="s">
        <v>122</v>
      </c>
      <c r="D7" s="22">
        <v>50</v>
      </c>
      <c r="E7" s="1" t="s">
        <v>60</v>
      </c>
      <c r="F7" s="6">
        <v>0</v>
      </c>
      <c r="G7" s="6">
        <v>0</v>
      </c>
      <c r="H7" s="6">
        <f t="shared" ref="H7" si="0">ROUND(D7*F7, 0)</f>
        <v>0</v>
      </c>
      <c r="I7" s="6">
        <f t="shared" ref="I7" si="1">ROUND(D7*G7, 0)</f>
        <v>0</v>
      </c>
      <c r="J7" s="48"/>
      <c r="K7" s="1"/>
    </row>
    <row r="8" spans="1:11" s="4" customFormat="1" x14ac:dyDescent="0.25">
      <c r="A8" s="44"/>
      <c r="B8" s="1"/>
      <c r="C8" s="2"/>
      <c r="D8" s="22"/>
      <c r="E8" s="1"/>
      <c r="F8" s="6"/>
      <c r="G8" s="6"/>
      <c r="H8" s="6"/>
      <c r="I8" s="6"/>
      <c r="J8" s="19"/>
      <c r="K8" s="1"/>
    </row>
    <row r="9" spans="1:11" s="4" customFormat="1" ht="108.75" customHeight="1" x14ac:dyDescent="0.25">
      <c r="A9" s="44">
        <v>4</v>
      </c>
      <c r="B9" s="20" t="s">
        <v>107</v>
      </c>
      <c r="C9" s="1" t="s">
        <v>144</v>
      </c>
      <c r="D9" s="22">
        <v>106</v>
      </c>
      <c r="E9" s="1" t="s">
        <v>15</v>
      </c>
      <c r="F9" s="6">
        <v>0</v>
      </c>
      <c r="G9" s="6">
        <v>0</v>
      </c>
      <c r="H9" s="6">
        <f t="shared" ref="H9:H17" si="2">ROUND(D9*F9, 0)</f>
        <v>0</v>
      </c>
      <c r="I9" s="6">
        <f t="shared" ref="I9:I17" si="3">ROUND(D9*G9, 0)</f>
        <v>0</v>
      </c>
      <c r="J9" s="19"/>
      <c r="K9" s="1"/>
    </row>
    <row r="10" spans="1:11" s="4" customFormat="1" x14ac:dyDescent="0.25">
      <c r="A10" s="44"/>
      <c r="B10" s="20"/>
      <c r="C10" s="21"/>
      <c r="D10" s="22"/>
      <c r="E10" s="1"/>
      <c r="F10" s="6"/>
      <c r="G10" s="6"/>
      <c r="H10" s="6"/>
      <c r="I10" s="6"/>
      <c r="J10" s="19"/>
      <c r="K10" s="1"/>
    </row>
    <row r="11" spans="1:11" s="4" customFormat="1" ht="67.5" customHeight="1" x14ac:dyDescent="0.25">
      <c r="A11" s="44">
        <v>5</v>
      </c>
      <c r="B11" s="1" t="s">
        <v>113</v>
      </c>
      <c r="C11" s="21" t="s">
        <v>114</v>
      </c>
      <c r="D11" s="22">
        <v>106</v>
      </c>
      <c r="E11" s="1" t="s">
        <v>15</v>
      </c>
      <c r="F11" s="6">
        <v>0</v>
      </c>
      <c r="G11" s="6">
        <v>0</v>
      </c>
      <c r="H11" s="6">
        <f t="shared" si="2"/>
        <v>0</v>
      </c>
      <c r="I11" s="6">
        <f t="shared" si="3"/>
        <v>0</v>
      </c>
      <c r="J11" s="19"/>
      <c r="K11" s="1"/>
    </row>
    <row r="12" spans="1:11" s="4" customFormat="1" x14ac:dyDescent="0.25">
      <c r="A12" s="44"/>
      <c r="B12" s="1"/>
      <c r="C12" s="2"/>
      <c r="D12" s="22"/>
      <c r="E12" s="1"/>
      <c r="F12" s="6"/>
      <c r="G12" s="6"/>
      <c r="H12" s="6"/>
      <c r="I12" s="6"/>
      <c r="J12" s="19"/>
      <c r="K12" s="1"/>
    </row>
    <row r="13" spans="1:11" s="4" customFormat="1" ht="80.25" customHeight="1" x14ac:dyDescent="0.25">
      <c r="A13" s="44">
        <v>6</v>
      </c>
      <c r="B13" s="1" t="s">
        <v>130</v>
      </c>
      <c r="C13" s="2" t="s">
        <v>131</v>
      </c>
      <c r="D13" s="22">
        <v>1</v>
      </c>
      <c r="E13" s="1" t="s">
        <v>16</v>
      </c>
      <c r="F13" s="6">
        <v>0</v>
      </c>
      <c r="G13" s="6">
        <v>0</v>
      </c>
      <c r="H13" s="6">
        <f t="shared" si="2"/>
        <v>0</v>
      </c>
      <c r="I13" s="6">
        <f t="shared" si="3"/>
        <v>0</v>
      </c>
      <c r="J13" s="19"/>
      <c r="K13" s="1"/>
    </row>
    <row r="14" spans="1:11" s="4" customFormat="1" x14ac:dyDescent="0.25">
      <c r="A14" s="44"/>
      <c r="B14" s="1"/>
      <c r="C14" s="2"/>
      <c r="D14" s="22"/>
      <c r="E14" s="1"/>
      <c r="F14" s="6"/>
      <c r="G14" s="6"/>
      <c r="H14" s="6"/>
      <c r="I14" s="6"/>
      <c r="J14" s="19"/>
      <c r="K14" s="1"/>
    </row>
    <row r="15" spans="1:11" s="4" customFormat="1" ht="81" customHeight="1" x14ac:dyDescent="0.25">
      <c r="A15" s="44">
        <v>7</v>
      </c>
      <c r="B15" s="1" t="s">
        <v>130</v>
      </c>
      <c r="C15" s="2" t="s">
        <v>132</v>
      </c>
      <c r="D15" s="22">
        <v>4</v>
      </c>
      <c r="E15" s="1" t="s">
        <v>16</v>
      </c>
      <c r="F15" s="6">
        <v>0</v>
      </c>
      <c r="G15" s="6">
        <v>0</v>
      </c>
      <c r="H15" s="6">
        <f t="shared" si="2"/>
        <v>0</v>
      </c>
      <c r="I15" s="6">
        <f t="shared" si="3"/>
        <v>0</v>
      </c>
      <c r="J15" s="19"/>
      <c r="K15" s="1"/>
    </row>
    <row r="16" spans="1:11" s="4" customFormat="1" x14ac:dyDescent="0.25">
      <c r="A16" s="44"/>
      <c r="B16" s="1"/>
      <c r="C16" s="2"/>
      <c r="D16" s="22"/>
      <c r="E16" s="1"/>
      <c r="F16" s="6"/>
      <c r="G16" s="6"/>
      <c r="H16" s="6"/>
      <c r="I16" s="6"/>
      <c r="J16" s="19"/>
      <c r="K16" s="1"/>
    </row>
    <row r="17" spans="1:11" s="4" customFormat="1" ht="41.25" customHeight="1" x14ac:dyDescent="0.25">
      <c r="A17" s="44">
        <v>8</v>
      </c>
      <c r="B17" s="1" t="s">
        <v>129</v>
      </c>
      <c r="C17" s="2" t="s">
        <v>128</v>
      </c>
      <c r="D17" s="22">
        <v>10</v>
      </c>
      <c r="E17" s="1" t="s">
        <v>15</v>
      </c>
      <c r="F17" s="6">
        <v>0</v>
      </c>
      <c r="G17" s="6">
        <v>0</v>
      </c>
      <c r="H17" s="6">
        <f t="shared" si="2"/>
        <v>0</v>
      </c>
      <c r="I17" s="6">
        <f t="shared" si="3"/>
        <v>0</v>
      </c>
      <c r="J17" s="19"/>
      <c r="K17" s="1"/>
    </row>
    <row r="18" spans="1:11" s="4" customFormat="1" x14ac:dyDescent="0.25">
      <c r="A18" s="44"/>
      <c r="B18" s="1"/>
      <c r="C18" s="2"/>
      <c r="D18" s="22"/>
      <c r="E18" s="1"/>
      <c r="F18" s="6"/>
      <c r="G18" s="6"/>
      <c r="H18" s="6"/>
      <c r="I18" s="6"/>
      <c r="J18" s="19"/>
      <c r="K18" s="1"/>
    </row>
    <row r="19" spans="1:11" s="4" customFormat="1" ht="57.75" customHeight="1" x14ac:dyDescent="0.25">
      <c r="A19" s="44">
        <v>9</v>
      </c>
      <c r="B19" s="1" t="s">
        <v>115</v>
      </c>
      <c r="C19" s="56" t="s">
        <v>116</v>
      </c>
      <c r="D19" s="22">
        <v>50</v>
      </c>
      <c r="E19" s="1" t="s">
        <v>60</v>
      </c>
      <c r="F19" s="22">
        <v>0</v>
      </c>
      <c r="G19" s="22">
        <v>0</v>
      </c>
      <c r="H19" s="6">
        <f>ROUND(D19*F19, 0)</f>
        <v>0</v>
      </c>
      <c r="I19" s="6">
        <f>ROUND(D19*G19, 0)</f>
        <v>0</v>
      </c>
      <c r="J19" s="19"/>
      <c r="K19" s="1"/>
    </row>
    <row r="20" spans="1:11" s="4" customFormat="1" x14ac:dyDescent="0.25">
      <c r="A20" s="44"/>
      <c r="B20" s="1"/>
      <c r="C20" s="2"/>
      <c r="D20" s="6"/>
      <c r="E20" s="1"/>
      <c r="F20" s="6"/>
      <c r="G20" s="6"/>
      <c r="H20" s="6"/>
      <c r="I20" s="6"/>
      <c r="K20" s="1"/>
    </row>
    <row r="21" spans="1:11" s="40" customFormat="1" ht="52.5" customHeight="1" x14ac:dyDescent="0.25">
      <c r="A21" s="55">
        <v>10</v>
      </c>
      <c r="B21" s="1" t="s">
        <v>23</v>
      </c>
      <c r="C21" s="41" t="s">
        <v>106</v>
      </c>
      <c r="D21" s="22">
        <v>26</v>
      </c>
      <c r="E21" s="20" t="s">
        <v>16</v>
      </c>
      <c r="F21" s="22">
        <v>0</v>
      </c>
      <c r="G21" s="22">
        <v>0</v>
      </c>
      <c r="H21" s="22">
        <f>ROUND(D21*F21, 0)</f>
        <v>0</v>
      </c>
      <c r="I21" s="22">
        <f>ROUND(D21*G21, 0)</f>
        <v>0</v>
      </c>
      <c r="J21" s="37"/>
      <c r="K21" s="20"/>
    </row>
    <row r="22" spans="1:11" s="40" customFormat="1" ht="12.75" customHeight="1" x14ac:dyDescent="0.25">
      <c r="A22" s="55"/>
      <c r="B22" s="20"/>
      <c r="C22" s="21"/>
      <c r="D22" s="22"/>
      <c r="E22" s="20"/>
      <c r="F22" s="22"/>
      <c r="G22" s="22"/>
      <c r="H22" s="22"/>
      <c r="I22" s="22"/>
      <c r="J22" s="37"/>
      <c r="K22" s="20"/>
    </row>
    <row r="23" spans="1:11" ht="66.75" customHeight="1" x14ac:dyDescent="0.25">
      <c r="A23" s="8">
        <v>11</v>
      </c>
      <c r="B23" s="1" t="s">
        <v>30</v>
      </c>
      <c r="C23" s="41" t="s">
        <v>117</v>
      </c>
      <c r="D23" s="6">
        <v>10</v>
      </c>
      <c r="E23" s="1" t="s">
        <v>16</v>
      </c>
      <c r="F23" s="6">
        <v>0</v>
      </c>
      <c r="G23" s="6">
        <v>0</v>
      </c>
      <c r="H23" s="6">
        <f>ROUND(D23*F23, 0)</f>
        <v>0</v>
      </c>
      <c r="I23" s="6">
        <f>ROUND(D23*G23, 0)</f>
        <v>0</v>
      </c>
      <c r="J23" s="19"/>
    </row>
    <row r="25" spans="1:11" s="9" customFormat="1" x14ac:dyDescent="0.25">
      <c r="A25" s="54"/>
      <c r="B25" s="3"/>
      <c r="C25" s="3" t="s">
        <v>13</v>
      </c>
      <c r="D25" s="5"/>
      <c r="E25" s="3"/>
      <c r="F25" s="5"/>
      <c r="G25" s="5"/>
      <c r="H25" s="5">
        <f>ROUND(SUM(H4:H24),0)</f>
        <v>0</v>
      </c>
      <c r="I25" s="5">
        <f>ROUND(SUM(I4:I24),0)</f>
        <v>0</v>
      </c>
      <c r="K25" s="28"/>
    </row>
  </sheetData>
  <pageMargins left="0.2361111111111111" right="0.2361111111111111" top="0.69444444444444442" bottom="0.69444444444444442" header="0.41666666666666669" footer="0.41666666666666669"/>
  <pageSetup paperSize="9" scale="98" fitToHeight="0" orientation="portrait" useFirstPageNumber="1" r:id="rId1"/>
  <headerFooter>
    <oddHeader>&amp;L&amp;"Times New Roman CE,Félkövér"&amp;10Járulékos költségek</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
  <sheetViews>
    <sheetView zoomScaleNormal="100" workbookViewId="0">
      <selection activeCell="K4" sqref="K4"/>
    </sheetView>
  </sheetViews>
  <sheetFormatPr defaultRowHeight="12.75" x14ac:dyDescent="0.2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10" s="4" customFormat="1" ht="25.5" x14ac:dyDescent="0.25">
      <c r="A1" s="7" t="s">
        <v>3</v>
      </c>
      <c r="B1" s="3" t="s">
        <v>4</v>
      </c>
      <c r="C1" s="3" t="s">
        <v>5</v>
      </c>
      <c r="D1" s="5" t="s">
        <v>6</v>
      </c>
      <c r="E1" s="3" t="s">
        <v>7</v>
      </c>
      <c r="F1" s="5" t="s">
        <v>8</v>
      </c>
      <c r="G1" s="5" t="s">
        <v>9</v>
      </c>
      <c r="H1" s="5" t="s">
        <v>10</v>
      </c>
      <c r="I1" s="5" t="s">
        <v>11</v>
      </c>
    </row>
    <row r="2" spans="1:10" ht="78.75" customHeight="1" x14ac:dyDescent="0.25">
      <c r="A2" s="8">
        <v>1</v>
      </c>
      <c r="B2" s="1" t="s">
        <v>58</v>
      </c>
      <c r="C2" s="46" t="s">
        <v>112</v>
      </c>
      <c r="D2" s="6">
        <v>1</v>
      </c>
      <c r="E2" s="1" t="s">
        <v>29</v>
      </c>
      <c r="F2" s="6">
        <v>0</v>
      </c>
      <c r="G2" s="6">
        <v>0</v>
      </c>
      <c r="H2" s="6">
        <f>ROUND(D2*F2, 0)</f>
        <v>0</v>
      </c>
      <c r="I2" s="6">
        <f>ROUND(D2*G2, 0)</f>
        <v>0</v>
      </c>
    </row>
    <row r="3" spans="1:10" x14ac:dyDescent="0.25">
      <c r="C3" s="46"/>
    </row>
    <row r="4" spans="1:10" ht="38.25" x14ac:dyDescent="0.25">
      <c r="A4" s="8">
        <v>2</v>
      </c>
      <c r="B4" s="1" t="s">
        <v>31</v>
      </c>
      <c r="C4" s="41" t="s">
        <v>32</v>
      </c>
      <c r="D4" s="6">
        <v>1</v>
      </c>
      <c r="E4" s="1" t="s">
        <v>29</v>
      </c>
      <c r="F4" s="6">
        <v>0</v>
      </c>
      <c r="G4" s="6">
        <v>0</v>
      </c>
      <c r="H4" s="6">
        <f>ROUND(D4*F4, 0)</f>
        <v>0</v>
      </c>
      <c r="I4" s="6">
        <f>ROUND(D4*G4, 0)</f>
        <v>0</v>
      </c>
    </row>
    <row r="6" spans="1:10" s="9" customFormat="1" x14ac:dyDescent="0.25">
      <c r="A6" s="7"/>
      <c r="B6" s="3"/>
      <c r="C6" s="3" t="s">
        <v>13</v>
      </c>
      <c r="D6" s="5"/>
      <c r="E6" s="3"/>
      <c r="F6" s="5"/>
      <c r="G6" s="5"/>
      <c r="H6" s="5">
        <f>ROUND(SUM(H2:H5),0)</f>
        <v>0</v>
      </c>
      <c r="I6" s="5">
        <f>ROUND(SUM(I2:I5),0)</f>
        <v>0</v>
      </c>
      <c r="J6" s="1"/>
    </row>
  </sheetData>
  <pageMargins left="0.2361111111111111" right="0.2361111111111111" top="0.69444444444444442" bottom="0.69444444444444442" header="0.41666666666666669" footer="0.41666666666666669"/>
  <pageSetup paperSize="9" scale="98" orientation="portrait" useFirstPageNumber="1" r:id="rId1"/>
  <headerFooter>
    <oddHeader>&amp;L&amp;"Times New Roman CE,Félkövér"&amp;10Egyéb</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8</vt:i4>
      </vt:variant>
    </vt:vector>
  </HeadingPairs>
  <TitlesOfParts>
    <vt:vector size="8" baseType="lpstr">
      <vt:lpstr>Záradék</vt:lpstr>
      <vt:lpstr>Összesítő</vt:lpstr>
      <vt:lpstr>Zsaluzás és állványozás</vt:lpstr>
      <vt:lpstr>Fa- és műanyag szerkezet</vt:lpstr>
      <vt:lpstr>Felületképzés</vt:lpstr>
      <vt:lpstr>Szigetelés</vt:lpstr>
      <vt:lpstr>Járulékos költségek</vt:lpstr>
      <vt:lpstr>Egyéb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Szabó Kristóf ka.</dc:creator>
  <cp:lastModifiedBy>Koreny Péter ka.</cp:lastModifiedBy>
  <cp:lastPrinted>2017-03-23T14:23:03Z</cp:lastPrinted>
  <dcterms:created xsi:type="dcterms:W3CDTF">2016-11-18T09:18:13Z</dcterms:created>
  <dcterms:modified xsi:type="dcterms:W3CDTF">2017-03-23T14:23:29Z</dcterms:modified>
</cp:coreProperties>
</file>