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3395" windowHeight="9525" tabRatio="819" activeTab="0"/>
  </bookViews>
  <sheets>
    <sheet name="Záradék" sheetId="1" r:id="rId1"/>
    <sheet name="Összesítő" sheetId="2" r:id="rId2"/>
    <sheet name="Zsaluzás és állványozás" sheetId="3" r:id="rId3"/>
    <sheet name="Bádogozás" sheetId="4" r:id="rId4"/>
    <sheet name="Fa- és műanyag szerkezet" sheetId="5" r:id="rId5"/>
    <sheet name="Felületképzés" sheetId="6" r:id="rId6"/>
    <sheet name="Szigetelés" sheetId="7" r:id="rId7"/>
    <sheet name="Napelemes rendszer" sheetId="8" r:id="rId8"/>
    <sheet name="Járulékos költségek" sheetId="9" r:id="rId9"/>
    <sheet name="Egyéb" sheetId="10" r:id="rId10"/>
  </sheets>
  <definedNames/>
  <calcPr fullCalcOnLoad="1"/>
</workbook>
</file>

<file path=xl/sharedStrings.xml><?xml version="1.0" encoding="utf-8"?>
<sst xmlns="http://schemas.openxmlformats.org/spreadsheetml/2006/main" count="358" uniqueCount="216">
  <si>
    <t>Munkanem megnevezése</t>
  </si>
  <si>
    <t>Anyag összege</t>
  </si>
  <si>
    <t>Díj összege</t>
  </si>
  <si>
    <t>Ssz.</t>
  </si>
  <si>
    <t>Tételszám</t>
  </si>
  <si>
    <t>Tétel szövege</t>
  </si>
  <si>
    <t>Menny.</t>
  </si>
  <si>
    <t>Egység</t>
  </si>
  <si>
    <t>Anyag egységár</t>
  </si>
  <si>
    <t>Díj egységre</t>
  </si>
  <si>
    <t>Anyag összesen</t>
  </si>
  <si>
    <t>Díj összesen</t>
  </si>
  <si>
    <t>15-012-6.1</t>
  </si>
  <si>
    <t>m2</t>
  </si>
  <si>
    <t>Munkanem összesen:</t>
  </si>
  <si>
    <t>Zsaluzás és állványozás</t>
  </si>
  <si>
    <t>43-000-1</t>
  </si>
  <si>
    <t>m</t>
  </si>
  <si>
    <t>43-000-5</t>
  </si>
  <si>
    <t>43-002-1.7-0140004</t>
  </si>
  <si>
    <t>43-002-11.6-0140604</t>
  </si>
  <si>
    <t>Bádogozás</t>
  </si>
  <si>
    <t>db</t>
  </si>
  <si>
    <t>44-012-1.1.1.5-0000001</t>
  </si>
  <si>
    <t>44-012-1.1.1.5-0000002</t>
  </si>
  <si>
    <t>44-012-1.1.1.5-0000003</t>
  </si>
  <si>
    <t>44-012-1.1.1.5-0000004</t>
  </si>
  <si>
    <t>44-012-1.1.1.5-0000005</t>
  </si>
  <si>
    <t>44-012-1.1.1.5-0000006</t>
  </si>
  <si>
    <t>44-012-1.1.1.5-0000007</t>
  </si>
  <si>
    <r>
      <t>m</t>
    </r>
    <r>
      <rPr>
        <vertAlign val="superscript"/>
        <sz val="10"/>
        <color indexed="8"/>
        <rFont val="Times New Roman CE"/>
        <family val="0"/>
      </rPr>
      <t>2</t>
    </r>
  </si>
  <si>
    <t>Fa- és műanyag szerkezet elhelyezése</t>
  </si>
  <si>
    <t>45-000-2.3</t>
  </si>
  <si>
    <t>Rácsok, korlátok, kerítések bontása, ablakrács</t>
  </si>
  <si>
    <t>45-004-4.1-0990115</t>
  </si>
  <si>
    <t>47-000-1.21.4.1.1-0418383</t>
  </si>
  <si>
    <t>47-011-15.1.1.1-0151171</t>
  </si>
  <si>
    <t>Diszperziós festés műanyag bázisú vizes-diszperziós  fehér vagy gyárilag színezett festékkel, új vagy régi lekapart, előkészített alapfelületen, vakolaton, két rétegben, tagolatlan sima felületen Héra diszperziós belső falfesték, fehér, EAN: 5995061999118</t>
  </si>
  <si>
    <t>Felületképzés</t>
  </si>
  <si>
    <t>48-005-1.41.1.1-0414954</t>
  </si>
  <si>
    <t>48-005-1.92.2-0417212</t>
  </si>
  <si>
    <t>48-010-1.1.2.1-0113594</t>
  </si>
  <si>
    <t>Szigetelés</t>
  </si>
  <si>
    <t>klt</t>
  </si>
  <si>
    <t>90-006-3.2</t>
  </si>
  <si>
    <t>90-001-1</t>
  </si>
  <si>
    <t>Az épület komplett takarítása. A teljes építési folyamat alatt és végtakarítás, teljeskörűen. Az épületben és az épület körül.</t>
  </si>
  <si>
    <t>Összesen:</t>
  </si>
  <si>
    <t>Honvédelmi Minisztérium</t>
  </si>
  <si>
    <t>Védelemgazdasági Hivatal</t>
  </si>
  <si>
    <t>1135 Budapest, Lehel u. 35-37.</t>
  </si>
  <si>
    <t>Adószám: 15714015-2-51</t>
  </si>
  <si>
    <t xml:space="preserve">Név :                                  </t>
  </si>
  <si>
    <t xml:space="preserve">                                       </t>
  </si>
  <si>
    <t xml:space="preserve">Cím :                                  </t>
  </si>
  <si>
    <t xml:space="preserve"> Szám         :.............           </t>
  </si>
  <si>
    <t xml:space="preserve"> KSH besorolás:.....................   </t>
  </si>
  <si>
    <t xml:space="preserve">A munka leírása:                       </t>
  </si>
  <si>
    <t xml:space="preserve"> Készítette   :.....................   </t>
  </si>
  <si>
    <t xml:space="preserve">                                                                              </t>
  </si>
  <si>
    <t xml:space="preserve">Készült:                                                                      </t>
  </si>
  <si>
    <t>Költségvetés főösszesítő</t>
  </si>
  <si>
    <t>Megnevezés</t>
  </si>
  <si>
    <t>Anyagköltség</t>
  </si>
  <si>
    <t>Díjköltség</t>
  </si>
  <si>
    <t>1. Építmény közvetlen költségei</t>
  </si>
  <si>
    <t>1.1 Közvetlen önköltség összesen</t>
  </si>
  <si>
    <t>2.1 ÁFA vetítési alap</t>
  </si>
  <si>
    <t>2.2 Áfa</t>
  </si>
  <si>
    <t>3.  A munka ára</t>
  </si>
  <si>
    <t>Aláírás</t>
  </si>
  <si>
    <t>44-028-3.2.1</t>
  </si>
  <si>
    <t>Járulékos költségek</t>
  </si>
  <si>
    <t>90-006</t>
  </si>
  <si>
    <t>Összesen</t>
  </si>
  <si>
    <t>44-012-1.1.1.5-0000008</t>
  </si>
  <si>
    <t>44-012-1.1.1.5-0000009</t>
  </si>
  <si>
    <t>44-012-1.1.1.5-0000010</t>
  </si>
  <si>
    <t>44-012-1.1.1.5-0000011</t>
  </si>
  <si>
    <t>44-012-1.1.1.5-0000012</t>
  </si>
  <si>
    <t>44-012-1.1.1.5-0000013</t>
  </si>
  <si>
    <t>44-012-1.1.1.5-0000014</t>
  </si>
  <si>
    <t>44-012-1.1.1.5-0000015</t>
  </si>
  <si>
    <t>44-000-2</t>
  </si>
  <si>
    <t>48-005-1.2.1-0092221</t>
  </si>
  <si>
    <t>Csapadékvíz elleni szigetelés; Hajlaték elhelyezése faltőben, expandált polisztirolhab (EPS), poliuretánhab (PUR és PIR) vagy kőzetgyapot anyagú hajlaték ROCKWOOL Rockfall attikaék 1000/100/60</t>
  </si>
  <si>
    <t>62-001-5.1</t>
  </si>
  <si>
    <t>43-000-8</t>
  </si>
  <si>
    <t>fm</t>
  </si>
  <si>
    <t>K</t>
  </si>
  <si>
    <t>36-004-1.1.2.1.2-0515700</t>
  </si>
  <si>
    <t>36-007-9.2-0415421</t>
  </si>
  <si>
    <t>Falfedések egy vagy két vízorros, hajlatbádog bontása, 30 cm kiterített szélességig</t>
  </si>
  <si>
    <t>Bontási munkák</t>
  </si>
  <si>
    <t>Felületképzés, nyílás javítási munkák</t>
  </si>
  <si>
    <t>ABLAKOK LISTÁJA</t>
  </si>
  <si>
    <t>ÜVEGPORTÁL LISTÁJA</t>
  </si>
  <si>
    <t>36-001-1.2.1-0600030</t>
  </si>
  <si>
    <t>12-100-1-0000001</t>
  </si>
  <si>
    <t>45-000-3.10</t>
  </si>
  <si>
    <t>71-013-90-1000001</t>
  </si>
  <si>
    <t>48-005-1.5.1.1-0095512</t>
  </si>
  <si>
    <t>48-005-1.66.1-0133142</t>
  </si>
  <si>
    <t>m3</t>
  </si>
  <si>
    <t>21-001-6.1</t>
  </si>
  <si>
    <t>Bozót- és cserjeirtás, tövek átmérője 4 cm-ig</t>
  </si>
  <si>
    <t>44-000-1.1</t>
  </si>
  <si>
    <t>44-000-1.3</t>
  </si>
  <si>
    <t>44-000-1.4</t>
  </si>
  <si>
    <t>Vakolatjavítás belső oldali káváknál, felület előkészítése, glettelés, diszperziós kötőanyagú glettel, vakolt felületen, tagolatlan felületen Caparol Akkordspachtel Fein paszta formájú, diszperziós kötőanyagú beltéri glettanyag, fehér</t>
  </si>
  <si>
    <t>AB-01 konszignáció szerint készül:</t>
  </si>
  <si>
    <t>Névleges méret: 1,80x2,60</t>
  </si>
  <si>
    <t>AB-02 konszignáció szerint készül:</t>
  </si>
  <si>
    <t>Névleges méret: 1,80x2,45</t>
  </si>
  <si>
    <t>AB-03 konszignáció szerint készül:</t>
  </si>
  <si>
    <t>Névleges méret: 3,45x2,60</t>
  </si>
  <si>
    <t>AB-04 konszignáció szerint készül:</t>
  </si>
  <si>
    <t>AB-05 konszignáció szerint készül:</t>
  </si>
  <si>
    <t>AB-06 konszignáció szerint készül:</t>
  </si>
  <si>
    <t>AB-07 konszignáció szerint készül:</t>
  </si>
  <si>
    <t>AB-08 konszignáció szerint készül:</t>
  </si>
  <si>
    <t>AB-09 konszignáció szerint készül:</t>
  </si>
  <si>
    <t>Névleges méret: 3,45x2,45</t>
  </si>
  <si>
    <t>AB-10 konszignáció szerint készül:</t>
  </si>
  <si>
    <t>AB-11 konszignáció szerint készül:</t>
  </si>
  <si>
    <t>AB-12 konszignáció szerint készül:</t>
  </si>
  <si>
    <t>AJ-01 konszignáció szerint készül:</t>
  </si>
  <si>
    <t>Névleges méret: 21,45x2,60</t>
  </si>
  <si>
    <t>ÜP-01 konszignáció szerint készül:</t>
  </si>
  <si>
    <t>ÜP-02 konszignáció szerint készül:</t>
  </si>
  <si>
    <t>Névleges méret: 1,75x0,90</t>
  </si>
  <si>
    <t>Kétszárnyú osztott műanyag kültéri nyílászáró, tömítés nélkül (kemény műanyag könyöklővel és párkánnyal szerelvényezve, finombeállítással), kétszárnyú ablak, hosszabb oldala bukó-nyíló vasalattal, rövid oldala fix üvegezéssel</t>
  </si>
  <si>
    <t>Kétszárnyú, középen osztott műanyag kültéri nyílászáró, tömítés nélkül (kemény műanyag könyöklővel és párkánnyal szerelvényezve, finombeállítással), kétszárnyú középen nyíló ablak, alsó osztása stadúr betétes, felül nyíló és bukó-nyíló vasalattal</t>
  </si>
  <si>
    <t>4 mezőre osztott műanyag kültéri nyílászáró, tömítés nélkül (kemény műanyag könyöklővel és párkánnyal szerelvényezve, finombeállítással), hosszában 1/3-2/3 arányban osztott ablak, alsó osztása stadúr betétes, felül 1/3 rész bukó-nyíló vasalattal, 2/3 rész fix üvegezéssel, igény szerint hővisszaverő fóliázással</t>
  </si>
  <si>
    <t>4 mezőre osztott műanyag kültéri nyílászáró, tömítés nélkül (kemény műanyag könyöklővel és párkánnyal szerelvényezve, finombeállítással), hosszában 1/3-2/3 arányban osztott ajtó és ablak, alsó osztása stadúr betétes, ajtó 120/210 cm-es bukó-nyíló vasalattal+50 cm-es fix felülvilágítóval, 2/3 rész fix üvegezéssel, igény szerint hővisszaverő fóliázással</t>
  </si>
  <si>
    <t>7 mezőre osztott műanyag kültéri nyílászáró, tömítés nélkül (kemény műanyag könyöklővel és párkánnyal szerelvényezve, finombeállítással), középen osztott kétszárnyú ajtó és ablak, alsó osztás stadúr betétes, ajtó 180/210 cm-es nyíló vasalattal+50 cm-es fix felülvilágítóval, ablak rész fix üvegezéssel, igény szerint hővisszaverő fóliázással</t>
  </si>
  <si>
    <t>Névleges méret: 6,55x2,60</t>
  </si>
  <si>
    <t>8 mezőre osztott műanyag kültéri nyílászáró, tömítés nélkül (kemény műanyag könyöklővel és párkánnyal szerelvényezve, finombeállítással), középen osztott ablakok, alsó osztás mindenhol stadúr betétes, felül a középső két ablakos rész bukó-nyíló vasalattal, két szélső ablakos rész fix üvegezéssel, igény szerint hővisszaverő fóliázással</t>
  </si>
  <si>
    <t>7 mezőre osztott műanyag kültéri nyílászáró, tömítés nélkül (kemény műanyag könyöklővel és párkánnyal szerelvényezve, finombeállítással), középen osztott egyszárnyú ajtó és ablak, alsó osztás stadúr betétes, ajtó 90/210 cm-es nyíló vasalattal+50 cm-es fix felülvilágítóval, középső ablak rész bukó-nyíló vasalattal, szélső ablak rész fix üvegezéssel</t>
  </si>
  <si>
    <t>Névleges méret: 6,65x2,60</t>
  </si>
  <si>
    <t>10 mezőre osztott műanyag kültéri nyílászáró, tömítés nélkül (kemény műanyag könyöklővel és párkánnyal szerelvényezve, finombeállítással), 4 keskeny és 1 szélesebb sávra osztott, ajtóból és ablakokból álló üvegfal, mely középen is osztott. Az alsó osztás mindenhol stadúr betétes, az ajtó 90/210 cm-es nyíló vasalattal+50 cm-es fix felülvilágítóval, 3 keskeny rész alul fix, felül 2 rész fix, 1 rész egyszárnyú bukó-nyíló vasalattal, a szélesebb ablakos rész pedig fix üvegezéssel készül.</t>
  </si>
  <si>
    <t>Névleges méret: 3,60x2,40</t>
  </si>
  <si>
    <t>6 mezőre osztott műanyag kültéri nyílászáró, tömítés nélkül (kemény műanyag könyöklővel és párkánnyal szerelvényezve, finombeállítással), hosszában 1/3-1/3 arányban osztott ablakok, alsó osztás stadúr betétes, felül a középső rész bukó-nyíló vasalattal, a két szélső rész fix üvegezéssel készül</t>
  </si>
  <si>
    <t>Névleges méret: 3,45x2,40</t>
  </si>
  <si>
    <t>8 mezőre osztott műanyag kültéri nyílászáró, tömítés nélkül (kemény műanyag könyöklővel és párkánnyal szerelvényezve, finombeállítással), középen osztott kétszárnyú ajtó és ablak, alsó osztás stadúr betétes, középen nyíló kétszárnyú ajtó 180/210 cm-es nyíló vasalattal, ablak rész fix üvegezéssel</t>
  </si>
  <si>
    <t>Névleges méret: 3,05x2,60</t>
  </si>
  <si>
    <t>AB-13 konszignáció szerint készül:</t>
  </si>
  <si>
    <t>Névleges méret: 6,40x2,60</t>
  </si>
  <si>
    <t>AB-14 konszignáció szerint készül:</t>
  </si>
  <si>
    <t>Névleges méret: 1,80x0,90</t>
  </si>
  <si>
    <r>
      <t>Kétszárnyú műanyag kültéri nyílászáró, tömítés nélkül (szerelvényezve, finombeállítással</t>
    </r>
    <r>
      <rPr>
        <sz val="10"/>
        <color indexed="8"/>
        <rFont val="Times New Roman CE"/>
        <family val="0"/>
      </rPr>
      <t>), 100+80-as osztással kétszárnyú műanyag ajtó+50 cm-es felülvilágító, alsó osztás stadúr betéttel, felső osztás fix üvegezéssel készül.</t>
    </r>
  </si>
  <si>
    <t>6 db sorolt egység: 6 mezőre osztott műanyag kültéri nyílászáró, tömítés nélkül (kemény műanyag könyöklővel és párkánnyal szerelvényezve, finombeállítással), hosszában 1/3-1/3 arányban osztott ablakok, alsó osztás stadúr betétes, felül a középső rész bukó-nyíló vasalattal, a két szélső rész fix üvegezéssel készül, 1 mező mérete: 1,12x1,43</t>
  </si>
  <si>
    <t>5 db sorolt egység: 6 mezőre osztott műanyag kültéri nyílászáró, tömítés nélkül (kemény műanyag könyöklővel és párkánnyal szerelvényezve, finombeállítással), hosszában 1/3-1/3 arányban osztott ablakok, alsó osztás stadúr betétes, felül a középső rész bukó-nyíló vasalattal, a két szélső rész fix üvegezéssel készül, 1 mező mérete: 1,12x1,43, + 1 db sorolt egység középen, mely 90/210+50 cm felülvilágítóval szerelt.</t>
  </si>
  <si>
    <t>A komfortos légállapotok biztosítására szobánként az új nyílászárókba higroszabályzós EMM 716 típusú vagy azzal egyenértékű higroszabályzós légbevezetőt kell beépíteni AEA 731 típusú vagy azzal egyenértékű műanyag esővízvédővel. A légbevezető a mely a légszállítást a belső relatív páratartalom szerint szabályozza.</t>
  </si>
  <si>
    <t>48-010-1.6.2.2-0092695</t>
  </si>
  <si>
    <t>48-007-11.1.2.1</t>
  </si>
  <si>
    <t>Csapadékvíz elleni szigetelés; Tetőszigetelés rétegeinek leterhelése, 5 cm mosott, osztályozott, 16/32 szemcseméretű kaviccsal Osztályozott kavics, OK 16/32 P-TT, Nyékládháza</t>
  </si>
  <si>
    <t>48-007-21.11.1</t>
  </si>
  <si>
    <t>8230 Balatonfüred, Szabadság utca 5 C (hrsz. 360/2)</t>
  </si>
  <si>
    <t>MH EK KRI Balatonfüred</t>
  </si>
  <si>
    <t>31-051-1.1-0112140</t>
  </si>
  <si>
    <t>Járdakészítés betonból, 8 cm vastagságig, tükörkiemeléssel, 8 cm kavicságyazattal, szegéllyel, zsaluzattal, X0b(H) környezeti osztályú, kissé képlékeny konzisztenciájú betonból, saját levében simítva C12/15 - X0b(H) kissé képlékeny kavicsbeton keverék CEM 32,5 pc. Dmax = 16 mm, m = 5,5 finomsági modulussal</t>
  </si>
  <si>
    <t>Beton vagy bazaltbeton járdalap bontása, homokos kavicságyazattal, földkitermeléssel</t>
  </si>
  <si>
    <t>GYÁRTÁS ELŐTT A MÉRETEK A HELYSZÍNEN ELLENŐRIZENDŐK!</t>
  </si>
  <si>
    <t>36-011-7-0418401</t>
  </si>
  <si>
    <t>Üvegszövet háló beágyazása, függőleges, vízszintes,  ferde vagy íves felületen, Capatect Pulverkleber 190 ragasztó és beágyazó anyag, fehér vagy műszakilag ezzel egyenértékű</t>
  </si>
  <si>
    <t>Szalagfüggönyök leszerelése és nyílászáró csere után visszaszerelése, Kézi működtetésű szalagfüggöny, lamellák karnissal beépítve, egyéb szükséges anyag pótlással.</t>
  </si>
  <si>
    <t>Felvonulási költség, munkaterület elkerítése mobilkerítéssel</t>
  </si>
  <si>
    <t>12-011-1.1-0025001</t>
  </si>
  <si>
    <t>Mobil WC bérleti díj elszámolása, szállítással, heti karbantartással Mobil W.C. bérleti díj/hó</t>
  </si>
  <si>
    <t>43-003-10.1.3.2-0149658</t>
  </si>
  <si>
    <t>Kétvízorros falfedés, egyenesvonalú kivitelben, bevonatos alumínium lemezből, 51-100 cm kiterített szélességig, Kétvízorros fallefedés PREFALZ® alumínium szalagból stukkó felülettel, 0,7 mm vtg., Ksz: 75 cm, porszórt kivitelben, rögzítésekkel és kiegészítőkkel együtt szerelve vagy ezzel egyenértékű</t>
  </si>
  <si>
    <t>Szín: a nyílászáró szerkezetre és a stadúr betétre vonatkozóan kívül barna (fóliakasírozott, fautánzattal, sima felülettel), belül gyári fehér (RAL9010)</t>
  </si>
  <si>
    <t xml:space="preserve"> Teljesítés:2017. év...........hó…...nap </t>
  </si>
  <si>
    <t xml:space="preserve"> Kelt:      2017. év...........hó…....nap </t>
  </si>
  <si>
    <r>
      <t>Homlokzati csőállvány állítása állványcsőből mint munkaállvány, szintenkénti pallóterítéssel, korláttal, lábdeszkával, kétlábas, 0,60-0,90 m padlószélességgel, munkapadló távolság 2,00 m, 2,00 kN/m</t>
    </r>
    <r>
      <rPr>
        <vertAlign val="superscript"/>
        <sz val="10"/>
        <rFont val="Times New Roman CE"/>
        <family val="0"/>
      </rPr>
      <t>2</t>
    </r>
    <r>
      <rPr>
        <sz val="10"/>
        <rFont val="Times New Roman CE"/>
        <family val="0"/>
      </rPr>
      <t xml:space="preserve"> terhelhetőséggel, állványépítés MSZ és alkalmazástechnikai kézikönyv szerint, az érvényben lévő munkavédelmi előírások betartása mellett, hatósági átadási jegyzőkönyvvel, 6,01-12,00 m munkapadló magasság között</t>
    </r>
  </si>
  <si>
    <t>Függőereszcsatorna ÓVATOS bontása, 50 cm kiterített szélességig</t>
  </si>
  <si>
    <t>Lefolyó csatorna ÓVATOS bontása 50 cm kiterített szélességig</t>
  </si>
  <si>
    <t>Függőereszcsatorna szerelése kiegészítő idomokkal, szerelvényekkel együtt, félkörszelvényű, bármilyen kiterített szélességben, horganyzott acéllemezből Függőereszcsatorna Ha 0,55, félkör szelvényű, Ksz: 50 cm</t>
  </si>
  <si>
    <t>Lefolyócső szerelése kiegészítő idomokkal, szerelvényekkel együtt, kör keresztmetszettel, bármilyen kiterített szélességgel, horganyzott acéllemezből Horganyzott lefolyócső Ha 0,55, körszelvényű, Ksz: 50 cm</t>
  </si>
  <si>
    <r>
      <t>Műanyag nyílászáró szerkezetek ÓVATOS bontása, ajtó, ablak vagy kapu, 2,00 m</t>
    </r>
    <r>
      <rPr>
        <vertAlign val="superscript"/>
        <sz val="10"/>
        <color indexed="8"/>
        <rFont val="Times New Roman CE"/>
        <family val="0"/>
      </rPr>
      <t>2</t>
    </r>
    <r>
      <rPr>
        <sz val="10"/>
        <color indexed="8"/>
        <rFont val="Times New Roman CE"/>
        <family val="0"/>
      </rPr>
      <t>-ig</t>
    </r>
  </si>
  <si>
    <r>
      <t>Műanyag nyílászáró szerkezetek ÓVATOS bontása, ajtó, ablak vagy kapu, 4,01-6,00 m</t>
    </r>
    <r>
      <rPr>
        <vertAlign val="superscript"/>
        <sz val="10"/>
        <color indexed="8"/>
        <rFont val="Times New Roman CE"/>
        <family val="0"/>
      </rPr>
      <t>2</t>
    </r>
    <r>
      <rPr>
        <sz val="10"/>
        <color indexed="8"/>
        <rFont val="Times New Roman CE"/>
        <family val="0"/>
      </rPr>
      <t xml:space="preserve"> között</t>
    </r>
  </si>
  <si>
    <r>
      <t>Műanyag nyílászáró szerkezetek ÓVATOS bontása, ajtó, ablak vagy kapu, 6,01 m</t>
    </r>
    <r>
      <rPr>
        <vertAlign val="superscript"/>
        <sz val="10"/>
        <color indexed="8"/>
        <rFont val="Times New Roman CE"/>
        <family val="0"/>
      </rPr>
      <t>2</t>
    </r>
    <r>
      <rPr>
        <sz val="10"/>
        <color indexed="8"/>
        <rFont val="Times New Roman CE"/>
        <family val="0"/>
      </rPr>
      <t xml:space="preserve"> felett</t>
    </r>
  </si>
  <si>
    <t>Műanyagvázas üvegfal ÓVATOS bontása</t>
  </si>
  <si>
    <t>Nyílászáró beépítése után a belső oldali felületképzés helyreállítása, az ablakkávák belső oldalán 15 cm szélességig, a szükséges gletteléssel és fehér színű diszperziós festéssel</t>
  </si>
  <si>
    <t>ABLAKOK Műanyag homlokzati nyílászárók legyártása és elhelyezése előre kihagyott falnyílásba (ablakrendszerhez tartozó gyári fehér színű kemény műanyag könyöklővel és párkánnyal szerelvényezve, finombeállítással)</t>
  </si>
  <si>
    <t>Homlokzati vakolat javítása. Sima oldalfalvakolat készítése kézi felhordással, felületképző (simító) meszes cementhabarccsal, tégla-, kő- vagy betonfelületen, 1,5 cm vtg-ban Hs60-cm, simító, meszes cementhabarcs mészpéppel</t>
  </si>
  <si>
    <t>Lábazati vakolatok; díszítő és lábazati szilikongyantás kötőanyagú vakolatréteg felhordása, utólagos lábazati hőszigetelésre 50 cm magasságban, vödrös kiszerelésű anyagból, középszemcsés  (2-3  mm), víztaszító, nagy  igénybevételnek  kitett  felület  védelmére  alkalmas  vakolattal,  Baumit rendszer termékspecifikációja szerint vagy ezzel egyenértékű</t>
  </si>
  <si>
    <t>Homlokzati vékonyvakolatok, színvakolatok felhordása utólagos hőszigetelésre, alapozott, előkészített felületre, vödrös kiszerelésű anyagból,  szilikongyanta kötésű, egy rétegben vékonyvakolat (1,5-2,0 mm) vízlepergető, ütés- és karcolásálló, páraáteresztő.  Baumit homlokzati vékonyvakolat rendszer (pl. NanoporTop vagy SilikonTop) termékspecifikációja szerint vagy ezzel egyenértékű</t>
  </si>
  <si>
    <t>Csapadékvíz elleni szigetelés; Alátét- és elválasztó rétegek beépítése, védőlemez-, műanyagfátyol-, fólia vagy műanyagfilc egy rétegben, átlapolással, rögzítés nélkül, vízszintes felületen TYPAR SF37 hőkötött polipropilén geotextil, 125 g/m2, szakítószilárdság: 8,0 kN/m; Cikkszám: TYPSF37, TYPSF37/2,1</t>
  </si>
  <si>
    <t>Csapadékvíz elleni szigetelés; Függőleges felületen (épületlábazaton vagy attikafalon), egy rétegben, minimum 1,0 mm vastag lágy PVC lemezzel,átlapolások forrólevegős hegesztésével BAUDER THERMOFOL-U 15 szöveterősítéses, 1,5 mm vastag lágy PVC szigetelőlemez</t>
  </si>
  <si>
    <t>Csapadékvíz elleni szigetelés; EPDM 1,2 mm vtg. vízszigetelő rendszereknél lábazat készítés felépítményen vagy falon, min. 20 cm felvezetéssel Lábazat Firestone EPDM vízszigetelő rendszereknél, szorítószegély 0,6 mm vtg. fémléccel, 50 mm ksz.</t>
  </si>
  <si>
    <t>Lapostető hő- és hangszigetelése; Fordított rétegrendű kiegészítő hőszigetelés járható lapostetőn, egy rétegben, formahabosított expandált polisztirolhab hőszigetelő lemezzel AUSTROTHERM Zenit EPS200 lépésálló hőszigetelő lemez, 1265x615x220 mm vagy vele egyenértékű (0,033 W/mK hővezetési tényezőjű) rendszerrel</t>
  </si>
  <si>
    <t>Homlokzati hőszigetelés, üvegszövetháló-erősítéssel, egyenes él-képzésű, normál homlokzati EPS hőszigetelő lapokkal, ragasztóporból képzett ragasztóba, tagolatlan, sík, függőleges falon AUSTROTHERM Grafit80 EPS 80 rendszer expandált polisztirol keményhab hőszigetelő lemez, 1000x500x160 mm vagy vele egyenértékű (0,031 W/mK hővezetési tényezőjű) rendszerrel</t>
  </si>
  <si>
    <t>Külső fal; homlokzati fal utólagos hőszigetelése, falazott vagy monolit vasbeton szerkezeten,  függőleges felületen, lábazaton, vékonyvakolat alatti méretstabil extrudált polisztirolhab lemezzel ragasztva, dübelezve, élvédőzve, Austrotherm XPS TOP P extrudált polisztirolhab hőszigetelő lemez, 1265x615x140 mm  vagy vele egyenértékű (0,038 W/mK hővezetési tényezőjű) hőszigetelő lemez, vastagság: 140 mm (előirányzat)</t>
  </si>
  <si>
    <t>Homlokzati fal hőszigetelése, üvegszövetháló-erősítéssel, mechnaikai rögzítéssel,  normál homlokzati kőzetgyapot hőszigetelő lapokkal, PT-Ecorock Grunt S-T alapozóval (0,35kg/m2) ZK-Ecorock Normal W ragasztóba (ragasztás: 5kg/m2) ZZ-Ecorock specjal W ragasztóba (ágyazás: 6kg/m2) tagolt sík, függőleges falon, kiegészítő vakolóprofilokkal, ROCKWOOL Frontrock Max E vakolható, inhomogén kőzetgyapot lemez A1 tűzvédelmi osztályba sorolt, vagy vele egyenértékű (0,036 W/mK hővezetési tényezőjű) rendszerrel, 160 mm vastagságban.</t>
  </si>
  <si>
    <t>Egyéb épületlakatos szerkezetek bontása, homlokzaton lévő zászlótartók, táblák, szellőzők óvatos bontása és kijelölt helyen történő deponálása üzemeltetővel egyeztetve és felügyelete mellett.</t>
  </si>
  <si>
    <t>Betétrács, ablakrács elhelyezése falazatba, véséssel, befalazással, 50,00 kg/db tömegig, Leszerelt ablakrácsok szükség szerinti javítása, pótlása, újramázolása és visszahelyezése</t>
  </si>
  <si>
    <t>Óvatos bontással kiszerelt nyílászárók kihordása az épületből, deponálása a telephelyen belül, az üzemeltető által kijelölt helyen</t>
  </si>
  <si>
    <t>Konténerben (6 m3) összegyűjtött építési hulladék  engedéllyel rendelkező  szakcéggel történő szakszerű elszállítása és deponálása 30 km-es körzetben, dokumentálva befogadó nyilatkozattal, szállítójeggyel.  ELŐIRÁNYZAT</t>
  </si>
  <si>
    <t>Egyéb a kivitelezéshez kapcsolodó költségek, Megvalósulási tervdokumentációk készítése elektronikus és szerkeszthető formában (dwg, pla, pdf), megvalósulási dokumentáció átadása a műszaki átadás-átvétel során 4 pld. nyomtatott és 1 pld. elektronikus (CD) formában</t>
  </si>
  <si>
    <t>Híradástechnikai eszközök, antennák szakszerű le- és felszerelése, üzemeltetővel egyeztetve és felügyelete mellett.</t>
  </si>
  <si>
    <t>hó</t>
  </si>
  <si>
    <t xml:space="preserve">Típus: szálerősítéses profilú műanyag ablak rendszer 86 mm beépítési mélységgel, rendszerhez tartozó ROTO NT vasalatrendszerrel vagy vele egyenértékű (U≤1,15W/m2K hővezetési tényezőjű) vagy jobb minőségű nyílászáró  </t>
  </si>
  <si>
    <t>a következő konstrukciós jellemzőkkel:  -  minimum 6 légkamrás, - kemény, ütésálló, nehezen éghető uPVC műanyag nyílászáró, - 3 rtg hőszigetelő, melegperemes üvegezéssel, Low-e bevonattal, Ar gáztöltettel; - zárt állapotban is szellőző kivitelben, - külső és belső műanyag párkánnyal, sorolóval, toktoldóval, vízzáró, párazáró és légáteresztő szalagokkal, hézagtömítő anyagokkal, résszellőztető vasalattal, rejtett vasalattal, hibás működtetésgátlóval szerelve.</t>
  </si>
  <si>
    <t>Klíma berendezések kültéri egységének új tartószerkezete, kiegészítőkkel és rögzítésekkel együtt, üzemeltetővel egyeztetve és felügyelete mellett (új tartószerkezet rögzítése a hőszigetelés előtt)</t>
  </si>
  <si>
    <t>HMKE napelemes rendszerhez településképi bejelentési dokumentáció és csatlakozási dokumentáció összeállítása, hálózati elosztó általi engedélyezése, szükség szerint statikai szakvélemény, villám- és érintésvédelmi dokumentáció elkészítése</t>
  </si>
  <si>
    <t>75-061-1</t>
  </si>
  <si>
    <t>Napelemes rendszer hálózati engedélyes (E-On) általi átvétele, ad-vesz mérő beüzemelése, mérési jegyzőkönyvek, próbaüzem, átadás-átvételi dokumentáció készítése</t>
  </si>
  <si>
    <t>75-061-1.1.5.4.2-0121718</t>
  </si>
  <si>
    <t>Komplett napelemes (fotovoltaikus) rendszerek telepítése, napelem táblák elhelyezése, rögzítése, elektromos összekötés kialakítása, villamos hálózatra kapcsolása, mono vagy polikristályos napelemes rendszer, lapos tetőre telepítve, lesúlyozással, kompletten, 1 kWp rendszer egységből építve, 5,01 - 50,0 kWp teljesítmény között</t>
  </si>
  <si>
    <t>Growatt EU-Solar 1 kW napelemes rendszer lapostetőre kompletten, 10,1-50kW teljesítmény építéséig, mely tartalmaz Growatt invertert, Amerisolar napelem modult, lapostetőre kialakított tartószerkezetet, szolár kábel szettet és megfelelő keresztmetszetű AC oldali kábelezést védőcsőben ill. kábelcsatornában, szerelvényeket, DC és AC oldali Growatt típusú túláram és túlfeszültség védelmet., Csz: EU-Solar_lt50</t>
  </si>
  <si>
    <t>Egyéb</t>
  </si>
  <si>
    <t>Napelemes rendszer</t>
  </si>
  <si>
    <t>MH Egészségügyi Központ, Balatonfüredi telephely C jelű épület energetikai fejlesztései</t>
  </si>
  <si>
    <t>Villám- és érintésvédelmi hálózat felülvizsgálata, meglévő hálózat át- és visszatelepítése lapostetőn (CSOMIÉP villámhárító tuskó betongúlába beépített bilinccsel), mérési jegyzőkönyvvel</t>
  </si>
</sst>
</file>

<file path=xl/styles.xml><?xml version="1.0" encoding="utf-8"?>
<styleSheet xmlns="http://schemas.openxmlformats.org/spreadsheetml/2006/main">
  <numFmts count="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s>
  <fonts count="47">
    <font>
      <sz val="11"/>
      <color theme="1"/>
      <name val="Calibri"/>
      <family val="2"/>
    </font>
    <font>
      <sz val="11"/>
      <color indexed="8"/>
      <name val="Calibri"/>
      <family val="2"/>
    </font>
    <font>
      <sz val="10"/>
      <color indexed="8"/>
      <name val="Times New Roman CE"/>
      <family val="0"/>
    </font>
    <font>
      <vertAlign val="superscript"/>
      <sz val="10"/>
      <color indexed="8"/>
      <name val="Times New Roman CE"/>
      <family val="0"/>
    </font>
    <font>
      <sz val="10"/>
      <name val="Times New Roman CE"/>
      <family val="0"/>
    </font>
    <font>
      <vertAlign val="superscript"/>
      <sz val="10"/>
      <name val="Times New Roman CE"/>
      <family val="0"/>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b/>
      <sz val="10"/>
      <color indexed="8"/>
      <name val="Times New Roman CE"/>
      <family val="0"/>
    </font>
    <font>
      <sz val="12"/>
      <color indexed="8"/>
      <name val="Times New Roman"/>
      <family val="1"/>
    </font>
    <font>
      <b/>
      <sz val="12"/>
      <color indexed="8"/>
      <name val="Times New Roman"/>
      <family val="1"/>
    </font>
    <font>
      <sz val="10"/>
      <color indexed="10"/>
      <name val="Times New Roman CE"/>
      <family val="0"/>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theme="1"/>
      <name val="Times New Roman CE"/>
      <family val="0"/>
    </font>
    <font>
      <b/>
      <sz val="10"/>
      <color theme="1"/>
      <name val="Times New Roman CE"/>
      <family val="0"/>
    </font>
    <font>
      <sz val="12"/>
      <color theme="1"/>
      <name val="Times New Roman"/>
      <family val="1"/>
    </font>
    <font>
      <b/>
      <sz val="12"/>
      <color theme="1"/>
      <name val="Times New Roman"/>
      <family val="1"/>
    </font>
    <font>
      <sz val="10"/>
      <color rgb="FFFF0000"/>
      <name val="Times New Roman CE"/>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0" fillId="22" borderId="7" applyNumberFormat="0" applyFont="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5" fillId="29" borderId="0" applyNumberFormat="0" applyBorder="0" applyAlignment="0" applyProtection="0"/>
    <xf numFmtId="0" fontId="36" fillId="30" borderId="8" applyNumberFormat="0" applyAlignment="0" applyProtection="0"/>
    <xf numFmtId="0" fontId="37" fillId="0" borderId="0" applyNumberFormat="0" applyFill="0" applyBorder="0" applyAlignment="0" applyProtection="0"/>
    <xf numFmtId="0" fontId="38"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40" fillId="32" borderId="0" applyNumberFormat="0" applyBorder="0" applyAlignment="0" applyProtection="0"/>
    <xf numFmtId="0" fontId="41" fillId="30" borderId="1" applyNumberFormat="0" applyAlignment="0" applyProtection="0"/>
    <xf numFmtId="9" fontId="0" fillId="0" borderId="0" applyFont="0" applyFill="0" applyBorder="0" applyAlignment="0" applyProtection="0"/>
  </cellStyleXfs>
  <cellXfs count="67">
    <xf numFmtId="0" fontId="0" fillId="0" borderId="0" xfId="0" applyFont="1" applyAlignment="1">
      <alignment/>
    </xf>
    <xf numFmtId="0" fontId="42" fillId="0" borderId="0" xfId="0" applyFont="1" applyAlignment="1">
      <alignment vertical="top" wrapText="1"/>
    </xf>
    <xf numFmtId="49" fontId="42" fillId="0" borderId="0" xfId="0" applyNumberFormat="1" applyFont="1" applyAlignment="1">
      <alignment vertical="top" wrapText="1"/>
    </xf>
    <xf numFmtId="0" fontId="43" fillId="0" borderId="10" xfId="0" applyFont="1" applyBorder="1" applyAlignment="1">
      <alignment vertical="top" wrapText="1"/>
    </xf>
    <xf numFmtId="0" fontId="43" fillId="0" borderId="0" xfId="0" applyFont="1" applyAlignment="1">
      <alignment vertical="top" wrapText="1"/>
    </xf>
    <xf numFmtId="0" fontId="43" fillId="0" borderId="10" xfId="0" applyFont="1" applyBorder="1" applyAlignment="1">
      <alignment horizontal="right" vertical="top" wrapText="1"/>
    </xf>
    <xf numFmtId="0" fontId="42" fillId="0" borderId="0" xfId="0" applyFont="1" applyAlignment="1">
      <alignment horizontal="right" vertical="top" wrapText="1"/>
    </xf>
    <xf numFmtId="0" fontId="43" fillId="0" borderId="10" xfId="0" applyFont="1" applyBorder="1" applyAlignment="1">
      <alignment horizontal="left" vertical="top" wrapText="1"/>
    </xf>
    <xf numFmtId="0" fontId="42" fillId="0" borderId="0" xfId="0" applyFont="1" applyAlignment="1">
      <alignment horizontal="left" vertical="top" wrapText="1"/>
    </xf>
    <xf numFmtId="0" fontId="43" fillId="0" borderId="0" xfId="0" applyFont="1" applyBorder="1" applyAlignment="1">
      <alignment vertical="top" wrapText="1"/>
    </xf>
    <xf numFmtId="0" fontId="44" fillId="0" borderId="0" xfId="0" applyFont="1" applyAlignment="1">
      <alignment vertical="top"/>
    </xf>
    <xf numFmtId="0" fontId="44" fillId="0" borderId="0" xfId="0" applyFont="1" applyAlignment="1">
      <alignment vertical="top" wrapText="1"/>
    </xf>
    <xf numFmtId="0" fontId="45" fillId="0" borderId="10" xfId="0" applyFont="1" applyBorder="1" applyAlignment="1">
      <alignment vertical="top" wrapText="1"/>
    </xf>
    <xf numFmtId="0" fontId="45" fillId="0" borderId="10" xfId="0" applyFont="1" applyBorder="1" applyAlignment="1">
      <alignment horizontal="right" vertical="top" wrapText="1"/>
    </xf>
    <xf numFmtId="0" fontId="45" fillId="0" borderId="0" xfId="0" applyFont="1" applyAlignment="1">
      <alignment vertical="top"/>
    </xf>
    <xf numFmtId="0" fontId="44" fillId="0" borderId="11" xfId="0" applyFont="1" applyBorder="1" applyAlignment="1">
      <alignment vertical="top"/>
    </xf>
    <xf numFmtId="10" fontId="44" fillId="0" borderId="11" xfId="0" applyNumberFormat="1" applyFont="1" applyBorder="1" applyAlignment="1">
      <alignment vertical="top"/>
    </xf>
    <xf numFmtId="0" fontId="44" fillId="0" borderId="0" xfId="0" applyFont="1" applyAlignment="1">
      <alignment horizontal="left" vertical="top"/>
    </xf>
    <xf numFmtId="0" fontId="44" fillId="0" borderId="11" xfId="0" applyFont="1" applyBorder="1" applyAlignment="1">
      <alignment horizontal="right" vertical="top"/>
    </xf>
    <xf numFmtId="0" fontId="46" fillId="0" borderId="0" xfId="0" applyFont="1" applyAlignment="1">
      <alignment vertical="top" wrapText="1"/>
    </xf>
    <xf numFmtId="0" fontId="42" fillId="0" borderId="0" xfId="0" applyFont="1" applyFill="1" applyAlignment="1">
      <alignment vertical="top" wrapText="1"/>
    </xf>
    <xf numFmtId="49" fontId="42" fillId="0" borderId="0" xfId="0" applyNumberFormat="1" applyFont="1" applyFill="1" applyAlignment="1">
      <alignment vertical="top" wrapText="1"/>
    </xf>
    <xf numFmtId="0" fontId="42" fillId="0" borderId="0" xfId="0" applyFont="1" applyFill="1" applyAlignment="1">
      <alignment horizontal="right" vertical="top" wrapText="1"/>
    </xf>
    <xf numFmtId="0" fontId="43" fillId="0" borderId="0" xfId="0" applyFont="1" applyAlignment="1">
      <alignment horizontal="left" vertical="top" wrapText="1"/>
    </xf>
    <xf numFmtId="3" fontId="43" fillId="0" borderId="0" xfId="0" applyNumberFormat="1" applyFont="1" applyAlignment="1">
      <alignment horizontal="right" vertical="top" wrapText="1"/>
    </xf>
    <xf numFmtId="3" fontId="43" fillId="0" borderId="10" xfId="0" applyNumberFormat="1" applyFont="1" applyBorder="1" applyAlignment="1">
      <alignment horizontal="right" vertical="top" wrapText="1"/>
    </xf>
    <xf numFmtId="0" fontId="43" fillId="0" borderId="0" xfId="0" applyFont="1" applyBorder="1" applyAlignment="1">
      <alignment horizontal="left" vertical="top" wrapText="1"/>
    </xf>
    <xf numFmtId="0" fontId="43" fillId="0" borderId="0" xfId="0" applyFont="1" applyBorder="1" applyAlignment="1">
      <alignment horizontal="right" vertical="top" wrapText="1"/>
    </xf>
    <xf numFmtId="0" fontId="42" fillId="0" borderId="0" xfId="0" applyFont="1" applyBorder="1" applyAlignment="1">
      <alignment vertical="top" wrapText="1"/>
    </xf>
    <xf numFmtId="0" fontId="42" fillId="0" borderId="0" xfId="0" applyFont="1" applyBorder="1" applyAlignment="1">
      <alignment horizontal="right" vertical="top" wrapText="1"/>
    </xf>
    <xf numFmtId="3" fontId="44" fillId="0" borderId="0" xfId="0" applyNumberFormat="1" applyFont="1" applyAlignment="1">
      <alignment vertical="top" wrapText="1"/>
    </xf>
    <xf numFmtId="0" fontId="43" fillId="0" borderId="0" xfId="0" applyFont="1" applyAlignment="1">
      <alignment horizontal="right" vertical="top" wrapText="1"/>
    </xf>
    <xf numFmtId="3" fontId="42" fillId="0" borderId="0" xfId="0" applyNumberFormat="1" applyFont="1" applyAlignment="1">
      <alignment vertical="top" wrapText="1"/>
    </xf>
    <xf numFmtId="3" fontId="42" fillId="33" borderId="0" xfId="0" applyNumberFormat="1" applyFont="1" applyFill="1" applyAlignment="1">
      <alignment vertical="top" wrapText="1"/>
    </xf>
    <xf numFmtId="0" fontId="42" fillId="0" borderId="0" xfId="0" applyFont="1" applyFill="1" applyAlignment="1">
      <alignment horizontal="left" vertical="top" wrapText="1"/>
    </xf>
    <xf numFmtId="3" fontId="42" fillId="0" borderId="0" xfId="0" applyNumberFormat="1" applyFont="1" applyFill="1" applyAlignment="1">
      <alignment vertical="top" wrapText="1"/>
    </xf>
    <xf numFmtId="3" fontId="43" fillId="0" borderId="0" xfId="0" applyNumberFormat="1" applyFont="1" applyBorder="1" applyAlignment="1">
      <alignment vertical="top" wrapText="1"/>
    </xf>
    <xf numFmtId="3" fontId="43" fillId="0" borderId="0" xfId="0" applyNumberFormat="1" applyFont="1" applyAlignment="1">
      <alignment vertical="top" wrapText="1"/>
    </xf>
    <xf numFmtId="0" fontId="46" fillId="0" borderId="0" xfId="0" applyFont="1" applyFill="1" applyAlignment="1">
      <alignment vertical="top" wrapText="1"/>
    </xf>
    <xf numFmtId="3" fontId="44" fillId="0" borderId="0" xfId="0" applyNumberFormat="1" applyFont="1" applyAlignment="1">
      <alignment vertical="top"/>
    </xf>
    <xf numFmtId="3" fontId="44" fillId="0" borderId="11" xfId="0" applyNumberFormat="1" applyFont="1" applyBorder="1" applyAlignment="1">
      <alignment vertical="top"/>
    </xf>
    <xf numFmtId="0" fontId="43" fillId="0" borderId="0" xfId="0" applyFont="1" applyFill="1" applyAlignment="1">
      <alignment vertical="top" wrapText="1"/>
    </xf>
    <xf numFmtId="0" fontId="42" fillId="0" borderId="0" xfId="0" applyFont="1" applyFill="1" applyBorder="1" applyAlignment="1">
      <alignment vertical="top" wrapText="1"/>
    </xf>
    <xf numFmtId="49" fontId="4" fillId="0" borderId="0" xfId="0" applyNumberFormat="1" applyFont="1" applyAlignment="1">
      <alignment vertical="top" wrapText="1"/>
    </xf>
    <xf numFmtId="49" fontId="4" fillId="0" borderId="0" xfId="0" applyNumberFormat="1" applyFont="1" applyFill="1" applyAlignment="1">
      <alignment vertical="top" wrapText="1"/>
    </xf>
    <xf numFmtId="0" fontId="44" fillId="0" borderId="0" xfId="0" applyFont="1" applyAlignment="1">
      <alignment horizontal="left" vertical="top" wrapText="1"/>
    </xf>
    <xf numFmtId="14" fontId="44" fillId="0" borderId="0" xfId="0" applyNumberFormat="1" applyFont="1" applyAlignment="1">
      <alignment horizontal="left" vertical="top"/>
    </xf>
    <xf numFmtId="0" fontId="42" fillId="0" borderId="0" xfId="0" applyFont="1" applyBorder="1" applyAlignment="1">
      <alignment horizontal="left" vertical="top" wrapText="1"/>
    </xf>
    <xf numFmtId="1" fontId="44" fillId="0" borderId="0" xfId="0" applyNumberFormat="1" applyFont="1" applyAlignment="1">
      <alignment vertical="top" wrapText="1"/>
    </xf>
    <xf numFmtId="4" fontId="42" fillId="0" borderId="0" xfId="0" applyNumberFormat="1" applyFont="1" applyFill="1" applyAlignment="1">
      <alignment horizontal="right" vertical="top" wrapText="1"/>
    </xf>
    <xf numFmtId="0" fontId="4" fillId="0" borderId="0" xfId="0" applyFont="1" applyFill="1" applyAlignment="1">
      <alignment vertical="top" wrapText="1"/>
    </xf>
    <xf numFmtId="0" fontId="4" fillId="0" borderId="0" xfId="0" applyFont="1" applyAlignment="1">
      <alignment vertical="top" wrapText="1"/>
    </xf>
    <xf numFmtId="0" fontId="43" fillId="0" borderId="0" xfId="0" applyFont="1" applyFill="1" applyBorder="1" applyAlignment="1">
      <alignment vertical="top" wrapText="1"/>
    </xf>
    <xf numFmtId="49" fontId="43" fillId="0" borderId="0" xfId="0" applyNumberFormat="1" applyFont="1" applyFill="1" applyAlignment="1">
      <alignment vertical="top" wrapText="1"/>
    </xf>
    <xf numFmtId="0" fontId="42" fillId="0" borderId="10" xfId="0" applyFont="1" applyBorder="1" applyAlignment="1">
      <alignment horizontal="left" vertical="top" wrapText="1"/>
    </xf>
    <xf numFmtId="0" fontId="42" fillId="0" borderId="0" xfId="0" applyFont="1" applyFill="1" applyBorder="1" applyAlignment="1">
      <alignment horizontal="left" vertical="top" wrapText="1"/>
    </xf>
    <xf numFmtId="3" fontId="44" fillId="0" borderId="0" xfId="0" applyNumberFormat="1" applyFont="1" applyFill="1" applyAlignment="1">
      <alignment vertical="top" wrapText="1"/>
    </xf>
    <xf numFmtId="3" fontId="45" fillId="0" borderId="10" xfId="0" applyNumberFormat="1" applyFont="1" applyFill="1" applyBorder="1" applyAlignment="1">
      <alignment vertical="top" wrapText="1"/>
    </xf>
    <xf numFmtId="0" fontId="45" fillId="0" borderId="0" xfId="0" applyFont="1" applyAlignment="1">
      <alignment vertical="top"/>
    </xf>
    <xf numFmtId="0" fontId="0" fillId="0" borderId="0" xfId="0" applyAlignment="1">
      <alignment vertical="top"/>
    </xf>
    <xf numFmtId="0" fontId="44" fillId="0" borderId="0" xfId="0" applyFont="1" applyAlignment="1">
      <alignment vertical="top"/>
    </xf>
    <xf numFmtId="0" fontId="44" fillId="0" borderId="0" xfId="0" applyFont="1" applyAlignment="1">
      <alignment horizontal="center" vertical="top"/>
    </xf>
    <xf numFmtId="0" fontId="0" fillId="0" borderId="0" xfId="0" applyAlignment="1">
      <alignment horizontal="center" vertical="top"/>
    </xf>
    <xf numFmtId="3" fontId="44" fillId="0" borderId="12" xfId="0" applyNumberFormat="1" applyFont="1" applyBorder="1" applyAlignment="1">
      <alignment horizontal="center" vertical="top"/>
    </xf>
    <xf numFmtId="3" fontId="44" fillId="0" borderId="11" xfId="0" applyNumberFormat="1" applyFont="1" applyBorder="1" applyAlignment="1">
      <alignment horizontal="center" vertical="top"/>
    </xf>
    <xf numFmtId="3" fontId="44" fillId="0" borderId="10" xfId="0" applyNumberFormat="1" applyFont="1" applyBorder="1" applyAlignment="1">
      <alignment horizontal="center" vertical="top"/>
    </xf>
    <xf numFmtId="0" fontId="44" fillId="0" borderId="12" xfId="0" applyFont="1" applyBorder="1" applyAlignment="1">
      <alignment horizontal="center" vertical="top"/>
    </xf>
  </cellXfs>
  <cellStyles count="47">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Összesen" xfId="54"/>
    <cellStyle name="Currency" xfId="55"/>
    <cellStyle name="Currency [0]" xfId="56"/>
    <cellStyle name="Rossz" xfId="57"/>
    <cellStyle name="Semleges" xfId="58"/>
    <cellStyle name="Számítás"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37"/>
  <sheetViews>
    <sheetView tabSelected="1" zoomScalePageLayoutView="0" workbookViewId="0" topLeftCell="A1">
      <selection activeCell="H16" sqref="H16"/>
    </sheetView>
  </sheetViews>
  <sheetFormatPr defaultColWidth="9.140625" defaultRowHeight="15"/>
  <cols>
    <col min="1" max="1" width="36.421875" style="10" customWidth="1"/>
    <col min="2" max="2" width="10.7109375" style="10" customWidth="1"/>
    <col min="3" max="4" width="15.7109375" style="10" customWidth="1"/>
    <col min="5" max="16384" width="9.140625" style="10" customWidth="1"/>
  </cols>
  <sheetData>
    <row r="1" spans="1:4" s="14" customFormat="1" ht="15.75">
      <c r="A1" s="58" t="s">
        <v>48</v>
      </c>
      <c r="B1" s="59"/>
      <c r="C1" s="59"/>
      <c r="D1" s="59"/>
    </row>
    <row r="2" spans="1:4" s="14" customFormat="1" ht="15.75">
      <c r="A2" s="58" t="s">
        <v>49</v>
      </c>
      <c r="B2" s="59"/>
      <c r="C2" s="59"/>
      <c r="D2" s="59"/>
    </row>
    <row r="3" spans="1:4" s="14" customFormat="1" ht="15.75">
      <c r="A3" s="58" t="s">
        <v>50</v>
      </c>
      <c r="B3" s="59"/>
      <c r="C3" s="59"/>
      <c r="D3" s="59"/>
    </row>
    <row r="4" spans="1:4" ht="15.75">
      <c r="A4" s="60" t="s">
        <v>51</v>
      </c>
      <c r="B4" s="59"/>
      <c r="C4" s="59"/>
      <c r="D4" s="59"/>
    </row>
    <row r="5" spans="1:4" ht="15.75">
      <c r="A5" s="60"/>
      <c r="B5" s="59"/>
      <c r="C5" s="59"/>
      <c r="D5" s="59"/>
    </row>
    <row r="6" spans="1:4" ht="15.75">
      <c r="A6" s="60"/>
      <c r="B6" s="59"/>
      <c r="C6" s="59"/>
      <c r="D6" s="59"/>
    </row>
    <row r="7" spans="1:4" ht="15.75">
      <c r="A7" s="60"/>
      <c r="B7" s="59"/>
      <c r="C7" s="59"/>
      <c r="D7" s="59"/>
    </row>
    <row r="9" spans="1:3" ht="15.75">
      <c r="A9" s="10" t="s">
        <v>52</v>
      </c>
      <c r="C9" s="10" t="s">
        <v>53</v>
      </c>
    </row>
    <row r="10" spans="1:3" ht="15.75">
      <c r="A10" s="10" t="s">
        <v>159</v>
      </c>
      <c r="C10" s="10" t="s">
        <v>53</v>
      </c>
    </row>
    <row r="11" spans="1:3" ht="15.75">
      <c r="A11" s="10" t="s">
        <v>54</v>
      </c>
      <c r="C11" s="10" t="s">
        <v>174</v>
      </c>
    </row>
    <row r="12" spans="1:3" ht="31.5">
      <c r="A12" s="11" t="s">
        <v>158</v>
      </c>
      <c r="C12" s="10" t="s">
        <v>55</v>
      </c>
    </row>
    <row r="13" spans="1:3" ht="15.75">
      <c r="A13" s="10" t="s">
        <v>53</v>
      </c>
      <c r="C13" s="10" t="s">
        <v>56</v>
      </c>
    </row>
    <row r="14" spans="1:3" ht="15.75">
      <c r="A14" s="10" t="s">
        <v>53</v>
      </c>
      <c r="C14" s="10" t="s">
        <v>173</v>
      </c>
    </row>
    <row r="15" spans="1:3" ht="15.75">
      <c r="A15" s="10" t="s">
        <v>57</v>
      </c>
      <c r="C15" s="10" t="s">
        <v>58</v>
      </c>
    </row>
    <row r="16" ht="47.25">
      <c r="A16" s="45" t="s">
        <v>214</v>
      </c>
    </row>
    <row r="17" ht="15.75">
      <c r="A17" s="10" t="s">
        <v>59</v>
      </c>
    </row>
    <row r="18" ht="15.75">
      <c r="A18" s="10" t="s">
        <v>59</v>
      </c>
    </row>
    <row r="19" ht="15.75">
      <c r="A19" s="10" t="s">
        <v>60</v>
      </c>
    </row>
    <row r="20" ht="15.75">
      <c r="A20" s="46">
        <v>42765</v>
      </c>
    </row>
    <row r="22" spans="1:4" ht="15.75">
      <c r="A22" s="61" t="s">
        <v>61</v>
      </c>
      <c r="B22" s="62"/>
      <c r="C22" s="62"/>
      <c r="D22" s="62"/>
    </row>
    <row r="23" spans="1:4" ht="15.75">
      <c r="A23" s="15" t="s">
        <v>62</v>
      </c>
      <c r="B23" s="15"/>
      <c r="C23" s="18" t="s">
        <v>63</v>
      </c>
      <c r="D23" s="18" t="s">
        <v>64</v>
      </c>
    </row>
    <row r="24" spans="1:4" ht="15.75">
      <c r="A24" s="10" t="s">
        <v>65</v>
      </c>
      <c r="C24" s="39">
        <f>ROUND(SUM(Összesítő!B2:B9),0)</f>
        <v>0</v>
      </c>
      <c r="D24" s="39">
        <f>ROUND(SUM(Összesítő!C2:C9),0)</f>
        <v>0</v>
      </c>
    </row>
    <row r="25" spans="1:4" ht="15.75">
      <c r="A25" s="15"/>
      <c r="B25" s="15"/>
      <c r="C25" s="40"/>
      <c r="D25" s="40"/>
    </row>
    <row r="26" spans="1:4" ht="15.75">
      <c r="A26" s="15" t="s">
        <v>66</v>
      </c>
      <c r="B26" s="15"/>
      <c r="C26" s="40">
        <f>ROUND(C24-C25,0)</f>
        <v>0</v>
      </c>
      <c r="D26" s="40">
        <f>ROUND(D24-D25,0)</f>
        <v>0</v>
      </c>
    </row>
    <row r="27" spans="1:4" ht="15.75">
      <c r="A27" s="10" t="s">
        <v>67</v>
      </c>
      <c r="C27" s="63">
        <f>ROUND(C26+D26,0)</f>
        <v>0</v>
      </c>
      <c r="D27" s="63"/>
    </row>
    <row r="28" spans="1:4" ht="15.75">
      <c r="A28" s="15" t="s">
        <v>68</v>
      </c>
      <c r="B28" s="16">
        <v>0.27</v>
      </c>
      <c r="C28" s="64">
        <f>ROUND(C27*B28,0)</f>
        <v>0</v>
      </c>
      <c r="D28" s="64"/>
    </row>
    <row r="29" spans="1:4" ht="15.75">
      <c r="A29" s="15" t="s">
        <v>69</v>
      </c>
      <c r="B29" s="15"/>
      <c r="C29" s="65">
        <f>ROUND(C27+C28,0)</f>
        <v>0</v>
      </c>
      <c r="D29" s="65"/>
    </row>
    <row r="33" spans="2:3" ht="15.75">
      <c r="B33" s="66" t="s">
        <v>70</v>
      </c>
      <c r="C33" s="66"/>
    </row>
    <row r="35" ht="15.75">
      <c r="A35" s="17"/>
    </row>
    <row r="36" ht="15.75">
      <c r="A36" s="17"/>
    </row>
    <row r="37" ht="15.75">
      <c r="A37" s="17"/>
    </row>
  </sheetData>
  <sheetProtection/>
  <mergeCells count="12">
    <mergeCell ref="A7:D7"/>
    <mergeCell ref="A22:D22"/>
    <mergeCell ref="C27:D27"/>
    <mergeCell ref="C28:D28"/>
    <mergeCell ref="C29:D29"/>
    <mergeCell ref="B33:C33"/>
    <mergeCell ref="A1:D1"/>
    <mergeCell ref="A2:D2"/>
    <mergeCell ref="A3:D3"/>
    <mergeCell ref="A4:D4"/>
    <mergeCell ref="A5:D5"/>
    <mergeCell ref="A6:D6"/>
  </mergeCells>
  <printOptions/>
  <pageMargins left="1" right="1" top="1" bottom="1" header="0.4166666666666667" footer="0.4166666666666667"/>
  <pageSetup firstPageNumber="1" useFirstPageNumber="1" fitToHeight="1" fitToWidth="1"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sheetPr>
    <pageSetUpPr fitToPage="1"/>
  </sheetPr>
  <dimension ref="A1:J16"/>
  <sheetViews>
    <sheetView workbookViewId="0" topLeftCell="A1">
      <selection activeCell="C4" sqref="C4"/>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89.25">
      <c r="A2" s="8">
        <v>1</v>
      </c>
      <c r="B2" s="1" t="s">
        <v>98</v>
      </c>
      <c r="C2" s="2" t="s">
        <v>200</v>
      </c>
      <c r="D2" s="6">
        <v>1</v>
      </c>
      <c r="E2" s="1" t="s">
        <v>43</v>
      </c>
      <c r="F2" s="6">
        <v>0</v>
      </c>
      <c r="G2" s="6">
        <v>0</v>
      </c>
      <c r="H2" s="6">
        <f>ROUND(D2*F2,0)</f>
        <v>0</v>
      </c>
      <c r="I2" s="6">
        <f>ROUND(D2*G2,0)</f>
        <v>0</v>
      </c>
    </row>
    <row r="3" ht="12.75">
      <c r="C3" s="2"/>
    </row>
    <row r="4" spans="1:9" ht="63.75">
      <c r="A4" s="8">
        <v>2</v>
      </c>
      <c r="B4" s="20" t="s">
        <v>100</v>
      </c>
      <c r="C4" s="21" t="s">
        <v>215</v>
      </c>
      <c r="D4" s="6">
        <v>1</v>
      </c>
      <c r="E4" s="1" t="s">
        <v>43</v>
      </c>
      <c r="F4" s="6">
        <v>0</v>
      </c>
      <c r="G4" s="6">
        <v>0</v>
      </c>
      <c r="H4" s="6">
        <f>ROUND(D4*F4,0)</f>
        <v>0</v>
      </c>
      <c r="I4" s="6">
        <f>ROUND(D4*G4,0)</f>
        <v>0</v>
      </c>
    </row>
    <row r="5" spans="2:3" ht="12.75">
      <c r="B5" s="20"/>
      <c r="C5" s="21"/>
    </row>
    <row r="6" spans="1:9" ht="47.25" customHeight="1">
      <c r="A6" s="8">
        <v>3</v>
      </c>
      <c r="B6" s="20" t="s">
        <v>89</v>
      </c>
      <c r="C6" s="21" t="s">
        <v>201</v>
      </c>
      <c r="D6" s="6">
        <v>1</v>
      </c>
      <c r="E6" s="1" t="s">
        <v>43</v>
      </c>
      <c r="F6" s="6">
        <v>0</v>
      </c>
      <c r="G6" s="6">
        <v>0</v>
      </c>
      <c r="H6" s="6">
        <f>ROUND(D6*F6,0)</f>
        <v>0</v>
      </c>
      <c r="I6" s="6">
        <f>ROUND(D6*G6,0)</f>
        <v>0</v>
      </c>
    </row>
    <row r="7" ht="12.75">
      <c r="C7" s="2"/>
    </row>
    <row r="8" spans="1:9" ht="51">
      <c r="A8" s="8">
        <v>4</v>
      </c>
      <c r="B8" s="20" t="s">
        <v>71</v>
      </c>
      <c r="C8" s="21" t="s">
        <v>166</v>
      </c>
      <c r="D8" s="22">
        <v>150</v>
      </c>
      <c r="E8" s="20" t="s">
        <v>22</v>
      </c>
      <c r="F8" s="6">
        <v>0</v>
      </c>
      <c r="G8" s="6">
        <v>0</v>
      </c>
      <c r="H8" s="6">
        <f>ROUND(D8*F8,0)</f>
        <v>0</v>
      </c>
      <c r="I8" s="6">
        <f>ROUND(D8*G8,0)</f>
        <v>0</v>
      </c>
    </row>
    <row r="9" ht="12.75">
      <c r="C9" s="2"/>
    </row>
    <row r="10" spans="1:9" ht="38.25">
      <c r="A10" s="8">
        <v>5</v>
      </c>
      <c r="B10" s="1" t="s">
        <v>45</v>
      </c>
      <c r="C10" s="43" t="s">
        <v>46</v>
      </c>
      <c r="D10" s="6">
        <v>1</v>
      </c>
      <c r="E10" s="1" t="s">
        <v>43</v>
      </c>
      <c r="F10" s="6">
        <v>0</v>
      </c>
      <c r="G10" s="6">
        <v>0</v>
      </c>
      <c r="H10" s="6">
        <f>ROUND(D10*F10,0)</f>
        <v>0</v>
      </c>
      <c r="I10" s="6">
        <f>ROUND(D10*G10,0)</f>
        <v>0</v>
      </c>
    </row>
    <row r="11" ht="12.75">
      <c r="C11" s="43"/>
    </row>
    <row r="12" spans="1:9" ht="25.5">
      <c r="A12" s="8">
        <v>6</v>
      </c>
      <c r="B12" s="1" t="s">
        <v>89</v>
      </c>
      <c r="C12" s="43" t="s">
        <v>167</v>
      </c>
      <c r="D12" s="6">
        <v>1</v>
      </c>
      <c r="E12" s="1" t="s">
        <v>43</v>
      </c>
      <c r="F12" s="6">
        <v>0</v>
      </c>
      <c r="G12" s="6">
        <v>0</v>
      </c>
      <c r="H12" s="6">
        <f>ROUND(D12*F12,0)</f>
        <v>0</v>
      </c>
      <c r="I12" s="6">
        <f>ROUND(D12*G12,0)</f>
        <v>0</v>
      </c>
    </row>
    <row r="13" ht="12.75">
      <c r="C13" s="43"/>
    </row>
    <row r="14" spans="1:9" ht="25.5">
      <c r="A14" s="8">
        <v>7</v>
      </c>
      <c r="B14" s="1" t="s">
        <v>168</v>
      </c>
      <c r="C14" s="43" t="s">
        <v>169</v>
      </c>
      <c r="D14" s="6">
        <v>2</v>
      </c>
      <c r="E14" s="1" t="s">
        <v>202</v>
      </c>
      <c r="F14" s="6">
        <v>0</v>
      </c>
      <c r="G14" s="6">
        <v>0</v>
      </c>
      <c r="H14" s="6">
        <f>ROUND(D14*F14,0)</f>
        <v>0</v>
      </c>
      <c r="I14" s="6">
        <f>ROUND(D14*G14,0)</f>
        <v>0</v>
      </c>
    </row>
    <row r="16" spans="1:10" s="9" customFormat="1" ht="12.75">
      <c r="A16" s="7"/>
      <c r="B16" s="3"/>
      <c r="C16" s="3" t="s">
        <v>14</v>
      </c>
      <c r="D16" s="5"/>
      <c r="E16" s="3"/>
      <c r="F16" s="5"/>
      <c r="G16" s="5"/>
      <c r="H16" s="5">
        <f>ROUND(SUM(H2:H15),0)</f>
        <v>0</v>
      </c>
      <c r="I16" s="5">
        <f>ROUND(SUM(I2:I15),0)</f>
        <v>0</v>
      </c>
      <c r="J16" s="1"/>
    </row>
  </sheetData>
  <sheetProtection/>
  <printOptions/>
  <pageMargins left="0.2361111111111111" right="0.2361111111111111" top="0.6944444444444444" bottom="0.6944444444444444" header="0.4166666666666667" footer="0.4166666666666667"/>
  <pageSetup firstPageNumber="1" useFirstPageNumber="1" fitToHeight="1" fitToWidth="1" horizontalDpi="600" verticalDpi="600" orientation="portrait" paperSize="9" scale="98" r:id="rId1"/>
  <headerFooter>
    <oddHeader>&amp;L&amp;"Times New Roman CE,Félkövér"&amp;10Egyéb</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F22"/>
  <sheetViews>
    <sheetView zoomScalePageLayoutView="0" workbookViewId="0" topLeftCell="A1">
      <selection activeCell="B28" sqref="B28"/>
    </sheetView>
  </sheetViews>
  <sheetFormatPr defaultColWidth="9.140625" defaultRowHeight="15"/>
  <cols>
    <col min="1" max="1" width="36.421875" style="11" customWidth="1"/>
    <col min="2" max="3" width="20.7109375" style="11" customWidth="1"/>
    <col min="4" max="4" width="21.57421875" style="11" customWidth="1"/>
    <col min="5" max="5" width="9.140625" style="11" customWidth="1"/>
    <col min="6" max="6" width="13.140625" style="11" bestFit="1" customWidth="1"/>
    <col min="7" max="16384" width="9.140625" style="11" customWidth="1"/>
  </cols>
  <sheetData>
    <row r="1" spans="1:4" s="12" customFormat="1" ht="15.75">
      <c r="A1" s="12" t="s">
        <v>0</v>
      </c>
      <c r="B1" s="13" t="s">
        <v>1</v>
      </c>
      <c r="C1" s="13" t="s">
        <v>2</v>
      </c>
      <c r="D1" s="13" t="s">
        <v>74</v>
      </c>
    </row>
    <row r="2" spans="1:6" ht="15.75">
      <c r="A2" s="11" t="s">
        <v>15</v>
      </c>
      <c r="B2" s="11">
        <f>'Zsaluzás és állványozás'!H4</f>
        <v>0</v>
      </c>
      <c r="C2" s="11">
        <f>'Zsaluzás és állványozás'!I4</f>
        <v>0</v>
      </c>
      <c r="D2" s="30">
        <f>B2+C2</f>
        <v>0</v>
      </c>
      <c r="F2" s="48"/>
    </row>
    <row r="3" spans="1:6" ht="15.75">
      <c r="A3" s="11" t="s">
        <v>21</v>
      </c>
      <c r="B3" s="11">
        <f>Bádogozás!H14</f>
        <v>0</v>
      </c>
      <c r="C3" s="11">
        <f>Bádogozás!I14</f>
        <v>0</v>
      </c>
      <c r="D3" s="30">
        <f aca="true" t="shared" si="0" ref="D3:D9">B3+C3</f>
        <v>0</v>
      </c>
      <c r="F3" s="48"/>
    </row>
    <row r="4" spans="1:6" ht="15.75">
      <c r="A4" s="11" t="s">
        <v>31</v>
      </c>
      <c r="B4" s="11">
        <f>'Fa- és műanyag szerkezet'!H98</f>
        <v>0</v>
      </c>
      <c r="C4" s="11">
        <f>'Fa- és műanyag szerkezet'!I98</f>
        <v>0</v>
      </c>
      <c r="D4" s="56">
        <f t="shared" si="0"/>
        <v>0</v>
      </c>
      <c r="F4" s="48"/>
    </row>
    <row r="5" spans="1:6" ht="15.75">
      <c r="A5" s="11" t="s">
        <v>38</v>
      </c>
      <c r="B5" s="11">
        <f>Felületképzés!H11</f>
        <v>0</v>
      </c>
      <c r="C5" s="11">
        <f>Felületképzés!I11</f>
        <v>0</v>
      </c>
      <c r="D5" s="56">
        <f t="shared" si="0"/>
        <v>0</v>
      </c>
      <c r="F5" s="48"/>
    </row>
    <row r="6" spans="1:6" ht="15.75">
      <c r="A6" s="11" t="s">
        <v>42</v>
      </c>
      <c r="B6" s="11">
        <f>Szigetelés!H21</f>
        <v>0</v>
      </c>
      <c r="C6" s="11">
        <f>Szigetelés!I21</f>
        <v>0</v>
      </c>
      <c r="D6" s="56">
        <f t="shared" si="0"/>
        <v>0</v>
      </c>
      <c r="F6" s="48"/>
    </row>
    <row r="7" spans="1:6" ht="15.75">
      <c r="A7" s="11" t="s">
        <v>213</v>
      </c>
      <c r="B7" s="11">
        <f>'Napelemes rendszer'!H9</f>
        <v>0</v>
      </c>
      <c r="C7" s="11">
        <f>'Napelemes rendszer'!I9</f>
        <v>0</v>
      </c>
      <c r="D7" s="56">
        <f t="shared" si="0"/>
        <v>0</v>
      </c>
      <c r="F7" s="48"/>
    </row>
    <row r="8" spans="1:6" ht="15.75">
      <c r="A8" s="11" t="s">
        <v>72</v>
      </c>
      <c r="B8" s="11">
        <f>'Járulékos költségek'!H19</f>
        <v>0</v>
      </c>
      <c r="C8" s="11">
        <f>'Járulékos költségek'!I19</f>
        <v>0</v>
      </c>
      <c r="D8" s="56">
        <f t="shared" si="0"/>
        <v>0</v>
      </c>
      <c r="F8" s="48"/>
    </row>
    <row r="9" spans="1:6" ht="15.75">
      <c r="A9" s="11" t="s">
        <v>212</v>
      </c>
      <c r="B9" s="11">
        <f>Egyéb!H16</f>
        <v>0</v>
      </c>
      <c r="C9" s="11">
        <f>Egyéb!I16</f>
        <v>0</v>
      </c>
      <c r="D9" s="56">
        <f t="shared" si="0"/>
        <v>0</v>
      </c>
      <c r="F9" s="48"/>
    </row>
    <row r="10" spans="1:4" s="12" customFormat="1" ht="15.75">
      <c r="A10" s="12" t="s">
        <v>47</v>
      </c>
      <c r="B10" s="12">
        <f>ROUND(SUM(B2:B9),0)</f>
        <v>0</v>
      </c>
      <c r="C10" s="12">
        <f>ROUND(SUM(C2:C9),0)</f>
        <v>0</v>
      </c>
      <c r="D10" s="57">
        <f>SUM(D2:D9)</f>
        <v>0</v>
      </c>
    </row>
    <row r="13" ht="15.75">
      <c r="B13" s="30"/>
    </row>
    <row r="17" ht="15.75">
      <c r="B17" s="30"/>
    </row>
    <row r="22" ht="15.75">
      <c r="B22" s="30"/>
    </row>
  </sheetData>
  <sheetProtection/>
  <printOptions/>
  <pageMargins left="1" right="1" top="1" bottom="1" header="0.4166666666666667" footer="0.4166666666666667"/>
  <pageSetup firstPageNumber="1" useFirstPageNumber="1" fitToHeight="1" fitToWidth="1" horizontalDpi="600" verticalDpi="600" orientation="portrait" paperSize="9" scale="65" r:id="rId1"/>
  <headerFooter>
    <oddHeader>&amp;C&amp;"Times New Roman,bold"&amp;12Munkanem összesítő</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I4"/>
  <sheetViews>
    <sheetView workbookViewId="0" topLeftCell="A1">
      <selection activeCell="D3" sqref="D3"/>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135" customHeight="1">
      <c r="A2" s="8">
        <v>1</v>
      </c>
      <c r="B2" s="1" t="s">
        <v>12</v>
      </c>
      <c r="C2" s="43" t="s">
        <v>175</v>
      </c>
      <c r="D2" s="22">
        <v>2000</v>
      </c>
      <c r="E2" s="1" t="s">
        <v>13</v>
      </c>
      <c r="F2" s="6">
        <v>0</v>
      </c>
      <c r="G2" s="6">
        <v>0</v>
      </c>
      <c r="H2" s="6">
        <f>ROUND(D2*F2,0)</f>
        <v>0</v>
      </c>
      <c r="I2" s="6">
        <f>ROUND(D2*G2,0)</f>
        <v>0</v>
      </c>
    </row>
    <row r="4" spans="1:9" s="9" customFormat="1" ht="12.75">
      <c r="A4" s="7"/>
      <c r="B4" s="3"/>
      <c r="C4" s="3" t="s">
        <v>14</v>
      </c>
      <c r="D4" s="5"/>
      <c r="E4" s="3"/>
      <c r="F4" s="5"/>
      <c r="G4" s="5"/>
      <c r="H4" s="5">
        <f>ROUND(SUM(H2:H3),0)</f>
        <v>0</v>
      </c>
      <c r="I4" s="25">
        <f>ROUND(SUM(I2:I3),0)</f>
        <v>0</v>
      </c>
    </row>
  </sheetData>
  <sheetProtection/>
  <printOptions/>
  <pageMargins left="0.2361111111111111" right="0.2361111111111111" top="0.6944444444444444" bottom="0.6944444444444444" header="0.4166666666666667" footer="0.4166666666666667"/>
  <pageSetup firstPageNumber="1" useFirstPageNumber="1" fitToHeight="0" fitToWidth="1" horizontalDpi="600" verticalDpi="600" orientation="portrait" paperSize="9" scale="98" r:id="rId1"/>
  <headerFooter>
    <oddHeader>&amp;L&amp;"Times New Roman CE,bold"&amp;10 Zsaluzás és állványozás</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J14"/>
  <sheetViews>
    <sheetView workbookViewId="0" topLeftCell="A1">
      <selection activeCell="A13" sqref="A13"/>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10" ht="25.5">
      <c r="A2" s="8">
        <v>1</v>
      </c>
      <c r="B2" s="1" t="s">
        <v>16</v>
      </c>
      <c r="C2" s="2" t="s">
        <v>176</v>
      </c>
      <c r="D2" s="6">
        <v>10</v>
      </c>
      <c r="E2" s="1" t="s">
        <v>17</v>
      </c>
      <c r="F2" s="6">
        <v>0</v>
      </c>
      <c r="G2" s="6">
        <v>0</v>
      </c>
      <c r="H2" s="6">
        <f>ROUND(D2*F2,0)</f>
        <v>0</v>
      </c>
      <c r="I2" s="6">
        <f>ROUND(D2*G2,0)</f>
        <v>0</v>
      </c>
      <c r="J2" s="32"/>
    </row>
    <row r="3" ht="12.75">
      <c r="J3" s="32"/>
    </row>
    <row r="4" spans="1:10" ht="25.5">
      <c r="A4" s="8">
        <v>2</v>
      </c>
      <c r="B4" s="1" t="s">
        <v>18</v>
      </c>
      <c r="C4" s="2" t="s">
        <v>177</v>
      </c>
      <c r="D4" s="6">
        <v>30</v>
      </c>
      <c r="E4" s="1" t="s">
        <v>17</v>
      </c>
      <c r="F4" s="6">
        <v>0</v>
      </c>
      <c r="G4" s="6">
        <v>0</v>
      </c>
      <c r="H4" s="6">
        <f>ROUND(D4*F4,0)</f>
        <v>0</v>
      </c>
      <c r="I4" s="6">
        <f>ROUND(D4*G4,0)</f>
        <v>0</v>
      </c>
      <c r="J4" s="32"/>
    </row>
    <row r="5" spans="3:10" ht="12.75">
      <c r="C5" s="2"/>
      <c r="J5" s="32"/>
    </row>
    <row r="6" spans="1:10" s="20" customFormat="1" ht="25.5">
      <c r="A6" s="34">
        <v>3</v>
      </c>
      <c r="B6" s="20" t="s">
        <v>87</v>
      </c>
      <c r="C6" s="21" t="s">
        <v>92</v>
      </c>
      <c r="D6" s="22">
        <v>260</v>
      </c>
      <c r="E6" s="20" t="s">
        <v>88</v>
      </c>
      <c r="F6" s="6">
        <v>0</v>
      </c>
      <c r="G6" s="6">
        <v>0</v>
      </c>
      <c r="H6" s="22">
        <f>ROUND(D6*F6,0)</f>
        <v>0</v>
      </c>
      <c r="I6" s="22">
        <f>ROUND(D6*G6,0)</f>
        <v>0</v>
      </c>
      <c r="J6" s="32"/>
    </row>
    <row r="7" ht="12.75">
      <c r="J7" s="32"/>
    </row>
    <row r="8" spans="1:10" ht="76.5">
      <c r="A8" s="8">
        <v>4</v>
      </c>
      <c r="B8" s="1" t="s">
        <v>19</v>
      </c>
      <c r="C8" s="43" t="s">
        <v>178</v>
      </c>
      <c r="D8" s="6">
        <v>10</v>
      </c>
      <c r="E8" s="1" t="s">
        <v>17</v>
      </c>
      <c r="F8" s="6">
        <v>0</v>
      </c>
      <c r="G8" s="6">
        <v>0</v>
      </c>
      <c r="H8" s="6">
        <f>ROUND(D8*F8,0)</f>
        <v>0</v>
      </c>
      <c r="I8" s="6">
        <f>ROUND(D8*G8,0)</f>
        <v>0</v>
      </c>
      <c r="J8" s="32"/>
    </row>
    <row r="9" ht="12.75">
      <c r="J9" s="32"/>
    </row>
    <row r="10" spans="1:10" ht="70.5" customHeight="1">
      <c r="A10" s="8">
        <v>5</v>
      </c>
      <c r="B10" s="1" t="s">
        <v>20</v>
      </c>
      <c r="C10" s="43" t="s">
        <v>179</v>
      </c>
      <c r="D10" s="6">
        <v>30</v>
      </c>
      <c r="E10" s="1" t="s">
        <v>17</v>
      </c>
      <c r="F10" s="6">
        <v>0</v>
      </c>
      <c r="G10" s="6">
        <v>0</v>
      </c>
      <c r="H10" s="6">
        <f>ROUND(D10*F10,0)</f>
        <v>0</v>
      </c>
      <c r="I10" s="6">
        <f>ROUND(D10*G10,0)</f>
        <v>0</v>
      </c>
      <c r="J10" s="32"/>
    </row>
    <row r="11" ht="12.75">
      <c r="J11" s="32"/>
    </row>
    <row r="12" spans="1:10" ht="102">
      <c r="A12" s="8">
        <v>6</v>
      </c>
      <c r="B12" s="1" t="s">
        <v>170</v>
      </c>
      <c r="C12" s="44" t="s">
        <v>171</v>
      </c>
      <c r="D12" s="6">
        <v>260</v>
      </c>
      <c r="E12" s="1" t="s">
        <v>17</v>
      </c>
      <c r="F12" s="6">
        <v>0</v>
      </c>
      <c r="G12" s="6">
        <v>0</v>
      </c>
      <c r="H12" s="6">
        <f>ROUND(D12*F12,0)</f>
        <v>0</v>
      </c>
      <c r="I12" s="6">
        <f>ROUND(D12*G12,0)</f>
        <v>0</v>
      </c>
      <c r="J12" s="35"/>
    </row>
    <row r="13" spans="3:10" ht="12.75">
      <c r="C13" s="44"/>
      <c r="J13" s="32"/>
    </row>
    <row r="14" spans="1:10" s="9" customFormat="1" ht="12.75">
      <c r="A14" s="7"/>
      <c r="B14" s="3"/>
      <c r="C14" s="3" t="s">
        <v>14</v>
      </c>
      <c r="D14" s="5"/>
      <c r="E14" s="3"/>
      <c r="F14" s="5"/>
      <c r="G14" s="5"/>
      <c r="H14" s="25">
        <f>ROUND(SUM(H2:H13),0)</f>
        <v>0</v>
      </c>
      <c r="I14" s="25">
        <f>ROUND(SUM(I2:I13),0)</f>
        <v>0</v>
      </c>
      <c r="J14" s="36"/>
    </row>
  </sheetData>
  <sheetProtection/>
  <printOptions/>
  <pageMargins left="0.2361111111111111" right="0.2361111111111111" top="0.6944444444444444" bottom="0.6944444444444444" header="0.4166666666666667" footer="0.4166666666666667"/>
  <pageSetup firstPageNumber="1" useFirstPageNumber="1" fitToHeight="1" fitToWidth="1" horizontalDpi="600" verticalDpi="600" orientation="portrait" paperSize="9" scale="98" r:id="rId1"/>
  <headerFooter>
    <oddHeader>&amp;L&amp;"Times New Roman CE,bold"&amp;10 Bádogozás</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L102"/>
  <sheetViews>
    <sheetView workbookViewId="0" topLeftCell="A1">
      <selection activeCell="C15" sqref="C15"/>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1" width="48.00390625" style="1" customWidth="1"/>
    <col min="12" max="12" width="10.7109375" style="32" customWidth="1"/>
    <col min="13" max="16384" width="9.140625" style="1" customWidth="1"/>
  </cols>
  <sheetData>
    <row r="1" spans="1:12" s="4" customFormat="1" ht="25.5">
      <c r="A1" s="7" t="s">
        <v>3</v>
      </c>
      <c r="B1" s="3" t="s">
        <v>4</v>
      </c>
      <c r="C1" s="3" t="s">
        <v>5</v>
      </c>
      <c r="D1" s="5" t="s">
        <v>6</v>
      </c>
      <c r="E1" s="3" t="s">
        <v>7</v>
      </c>
      <c r="F1" s="5" t="s">
        <v>8</v>
      </c>
      <c r="G1" s="5" t="s">
        <v>9</v>
      </c>
      <c r="H1" s="5" t="s">
        <v>10</v>
      </c>
      <c r="I1" s="5" t="s">
        <v>11</v>
      </c>
      <c r="J1" s="19"/>
      <c r="L1" s="37"/>
    </row>
    <row r="2" spans="1:12" s="4" customFormat="1" ht="12.75">
      <c r="A2" s="26"/>
      <c r="B2" s="9"/>
      <c r="C2" s="9"/>
      <c r="D2" s="27"/>
      <c r="E2" s="9"/>
      <c r="F2" s="27"/>
      <c r="G2" s="27"/>
      <c r="H2" s="27"/>
      <c r="I2" s="27"/>
      <c r="J2" s="19"/>
      <c r="L2" s="37"/>
    </row>
    <row r="3" spans="1:12" s="4" customFormat="1" ht="12.75">
      <c r="A3" s="26"/>
      <c r="B3" s="9"/>
      <c r="C3" s="52" t="s">
        <v>93</v>
      </c>
      <c r="D3" s="27"/>
      <c r="E3" s="9"/>
      <c r="F3" s="27"/>
      <c r="G3" s="27"/>
      <c r="H3" s="27"/>
      <c r="I3" s="27"/>
      <c r="J3" s="19"/>
      <c r="L3" s="37"/>
    </row>
    <row r="4" spans="1:11" ht="28.5">
      <c r="A4" s="8">
        <v>1</v>
      </c>
      <c r="B4" s="1" t="s">
        <v>106</v>
      </c>
      <c r="C4" s="2" t="s">
        <v>180</v>
      </c>
      <c r="D4" s="6">
        <v>18</v>
      </c>
      <c r="E4" s="1" t="s">
        <v>30</v>
      </c>
      <c r="F4" s="6">
        <v>0</v>
      </c>
      <c r="G4" s="22">
        <v>0</v>
      </c>
      <c r="H4" s="6">
        <f>ROUND(D4*F4,0)</f>
        <v>0</v>
      </c>
      <c r="I4" s="6">
        <f>ROUND(D4*G4,0)</f>
        <v>0</v>
      </c>
      <c r="J4" s="19"/>
      <c r="K4" s="19"/>
    </row>
    <row r="5" spans="1:11" ht="41.25">
      <c r="A5" s="8">
        <v>2</v>
      </c>
      <c r="B5" s="1" t="s">
        <v>107</v>
      </c>
      <c r="C5" s="2" t="s">
        <v>181</v>
      </c>
      <c r="D5" s="6">
        <v>815</v>
      </c>
      <c r="E5" s="1" t="s">
        <v>30</v>
      </c>
      <c r="F5" s="6">
        <v>0</v>
      </c>
      <c r="G5" s="22">
        <v>0</v>
      </c>
      <c r="H5" s="6">
        <f>ROUND(D5*F5,0)</f>
        <v>0</v>
      </c>
      <c r="I5" s="6">
        <f>ROUND(D5*G5,0)</f>
        <v>0</v>
      </c>
      <c r="J5" s="19"/>
      <c r="K5" s="19"/>
    </row>
    <row r="6" spans="1:11" ht="28.5">
      <c r="A6" s="8">
        <v>3</v>
      </c>
      <c r="B6" s="1" t="s">
        <v>108</v>
      </c>
      <c r="C6" s="2" t="s">
        <v>182</v>
      </c>
      <c r="D6" s="6">
        <v>509</v>
      </c>
      <c r="E6" s="1" t="s">
        <v>30</v>
      </c>
      <c r="F6" s="6">
        <v>0</v>
      </c>
      <c r="G6" s="22">
        <v>0</v>
      </c>
      <c r="H6" s="6">
        <f>ROUND(D6*F6,0)</f>
        <v>0</v>
      </c>
      <c r="I6" s="6">
        <f>ROUND(D6*G6,0)</f>
        <v>0</v>
      </c>
      <c r="J6" s="19"/>
      <c r="K6" s="19"/>
    </row>
    <row r="7" spans="3:11" ht="12.75">
      <c r="C7" s="2"/>
      <c r="G7" s="22"/>
      <c r="J7" s="19"/>
      <c r="K7" s="19"/>
    </row>
    <row r="8" spans="1:12" s="20" customFormat="1" ht="15.75">
      <c r="A8" s="34">
        <v>4</v>
      </c>
      <c r="B8" s="1" t="s">
        <v>83</v>
      </c>
      <c r="C8" s="2" t="s">
        <v>183</v>
      </c>
      <c r="D8" s="6">
        <v>112</v>
      </c>
      <c r="E8" s="1" t="s">
        <v>30</v>
      </c>
      <c r="F8" s="6">
        <v>0</v>
      </c>
      <c r="G8" s="22">
        <v>0</v>
      </c>
      <c r="H8" s="6">
        <f>ROUND(D8*F8,0)</f>
        <v>0</v>
      </c>
      <c r="I8" s="6">
        <f>ROUND(D8*G8,0)</f>
        <v>0</v>
      </c>
      <c r="J8" s="38"/>
      <c r="L8" s="32"/>
    </row>
    <row r="9" spans="2:7" ht="12.75">
      <c r="B9" s="20"/>
      <c r="C9" s="21"/>
      <c r="G9" s="22"/>
    </row>
    <row r="10" spans="1:9" ht="12.75">
      <c r="A10" s="8">
        <v>5</v>
      </c>
      <c r="B10" s="1" t="s">
        <v>32</v>
      </c>
      <c r="C10" s="2" t="s">
        <v>33</v>
      </c>
      <c r="D10" s="6">
        <v>2</v>
      </c>
      <c r="E10" s="1" t="s">
        <v>22</v>
      </c>
      <c r="F10" s="6">
        <v>0</v>
      </c>
      <c r="G10" s="22">
        <v>0</v>
      </c>
      <c r="H10" s="6">
        <f>ROUND(D10*F10,0)</f>
        <v>0</v>
      </c>
      <c r="I10" s="6">
        <f>ROUND(D10*G10,0)</f>
        <v>0</v>
      </c>
    </row>
    <row r="11" spans="3:7" ht="12.75">
      <c r="C11" s="2"/>
      <c r="G11" s="22"/>
    </row>
    <row r="12" spans="2:7" ht="12.75">
      <c r="B12" s="20"/>
      <c r="C12" s="53" t="s">
        <v>94</v>
      </c>
      <c r="G12" s="22"/>
    </row>
    <row r="13" spans="1:10" ht="76.5">
      <c r="A13" s="8">
        <v>6</v>
      </c>
      <c r="B13" s="20" t="s">
        <v>35</v>
      </c>
      <c r="C13" s="21" t="s">
        <v>109</v>
      </c>
      <c r="D13" s="6">
        <v>100</v>
      </c>
      <c r="E13" s="1" t="s">
        <v>13</v>
      </c>
      <c r="F13" s="6">
        <v>0</v>
      </c>
      <c r="G13" s="22">
        <v>0</v>
      </c>
      <c r="H13" s="6">
        <f>ROUND(D13*F13,0)</f>
        <v>0</v>
      </c>
      <c r="I13" s="6">
        <f>ROUND(D13*G13,0)</f>
        <v>0</v>
      </c>
      <c r="J13" s="19"/>
    </row>
    <row r="14" spans="2:7" ht="56.25" customHeight="1">
      <c r="B14" s="20"/>
      <c r="C14" s="21" t="s">
        <v>184</v>
      </c>
      <c r="G14" s="22"/>
    </row>
    <row r="15" spans="1:10" ht="76.5">
      <c r="A15" s="8">
        <v>7</v>
      </c>
      <c r="B15" s="20" t="s">
        <v>36</v>
      </c>
      <c r="C15" s="21" t="s">
        <v>37</v>
      </c>
      <c r="D15" s="6">
        <v>100</v>
      </c>
      <c r="E15" s="1" t="s">
        <v>13</v>
      </c>
      <c r="F15" s="6">
        <v>0</v>
      </c>
      <c r="G15" s="22">
        <v>0</v>
      </c>
      <c r="H15" s="6">
        <f>ROUND(D15*F15,0)</f>
        <v>0</v>
      </c>
      <c r="I15" s="6">
        <f>ROUND(D15*G15,0)</f>
        <v>0</v>
      </c>
      <c r="J15" s="19"/>
    </row>
    <row r="16" spans="2:10" ht="12.75">
      <c r="B16" s="20"/>
      <c r="C16" s="21"/>
      <c r="G16" s="22"/>
      <c r="J16" s="19"/>
    </row>
    <row r="17" spans="1:12" s="20" customFormat="1" ht="12.75">
      <c r="A17" s="34"/>
      <c r="C17" s="53" t="s">
        <v>95</v>
      </c>
      <c r="D17" s="22"/>
      <c r="F17" s="6"/>
      <c r="G17" s="22"/>
      <c r="H17" s="22"/>
      <c r="I17" s="22"/>
      <c r="J17" s="38"/>
      <c r="L17" s="35"/>
    </row>
    <row r="18" ht="12.75">
      <c r="G18" s="22"/>
    </row>
    <row r="19" spans="3:7" ht="69.75" customHeight="1">
      <c r="C19" s="51" t="s">
        <v>185</v>
      </c>
      <c r="G19" s="22"/>
    </row>
    <row r="20" spans="3:7" ht="76.5">
      <c r="C20" s="1" t="s">
        <v>203</v>
      </c>
      <c r="G20" s="22"/>
    </row>
    <row r="21" spans="3:7" ht="154.5" customHeight="1">
      <c r="C21" s="1" t="s">
        <v>204</v>
      </c>
      <c r="G21" s="22"/>
    </row>
    <row r="22" spans="3:7" ht="102">
      <c r="C22" s="20" t="s">
        <v>153</v>
      </c>
      <c r="G22" s="22"/>
    </row>
    <row r="23" spans="3:7" ht="54.75" customHeight="1">
      <c r="C23" s="1" t="s">
        <v>172</v>
      </c>
      <c r="G23" s="22"/>
    </row>
    <row r="24" spans="3:7" ht="25.5">
      <c r="C24" s="1" t="s">
        <v>163</v>
      </c>
      <c r="G24" s="22"/>
    </row>
    <row r="25" ht="12.75">
      <c r="G25" s="22"/>
    </row>
    <row r="26" spans="1:7" ht="76.5">
      <c r="A26" s="8">
        <v>8</v>
      </c>
      <c r="B26" s="1" t="s">
        <v>23</v>
      </c>
      <c r="C26" s="1" t="s">
        <v>131</v>
      </c>
      <c r="G26" s="22"/>
    </row>
    <row r="27" spans="3:7" ht="12.75">
      <c r="C27" s="1" t="s">
        <v>130</v>
      </c>
      <c r="G27" s="22"/>
    </row>
    <row r="28" spans="3:9" ht="12.75">
      <c r="C28" s="1" t="s">
        <v>110</v>
      </c>
      <c r="D28" s="6">
        <v>11</v>
      </c>
      <c r="E28" s="1" t="s">
        <v>22</v>
      </c>
      <c r="F28" s="6">
        <v>0</v>
      </c>
      <c r="G28" s="22">
        <v>0</v>
      </c>
      <c r="H28" s="6">
        <f>ROUND(D28*F28,0)</f>
        <v>0</v>
      </c>
      <c r="I28" s="6">
        <f>ROUND(D28*G28,0)</f>
        <v>0</v>
      </c>
    </row>
    <row r="29" ht="12.75">
      <c r="G29" s="22"/>
    </row>
    <row r="30" spans="1:7" ht="76.5">
      <c r="A30" s="8">
        <v>9</v>
      </c>
      <c r="B30" s="1" t="s">
        <v>24</v>
      </c>
      <c r="C30" s="1" t="s">
        <v>132</v>
      </c>
      <c r="G30" s="22"/>
    </row>
    <row r="31" spans="3:7" ht="12.75">
      <c r="C31" s="1" t="s">
        <v>113</v>
      </c>
      <c r="G31" s="22"/>
    </row>
    <row r="32" spans="3:9" ht="12.75">
      <c r="C32" s="1" t="s">
        <v>112</v>
      </c>
      <c r="D32" s="6">
        <v>48</v>
      </c>
      <c r="E32" s="1" t="s">
        <v>22</v>
      </c>
      <c r="F32" s="6">
        <v>0</v>
      </c>
      <c r="G32" s="22">
        <v>0</v>
      </c>
      <c r="H32" s="6">
        <f>ROUND(D32*F32,0)</f>
        <v>0</v>
      </c>
      <c r="I32" s="6">
        <f>ROUND(D32*G32,0)</f>
        <v>0</v>
      </c>
    </row>
    <row r="33" ht="12.75">
      <c r="G33" s="22"/>
    </row>
    <row r="34" spans="1:7" ht="102">
      <c r="A34" s="8">
        <v>10</v>
      </c>
      <c r="B34" s="1" t="s">
        <v>25</v>
      </c>
      <c r="C34" s="1" t="s">
        <v>133</v>
      </c>
      <c r="G34" s="22"/>
    </row>
    <row r="35" spans="3:7" ht="12.75">
      <c r="C35" s="1" t="s">
        <v>115</v>
      </c>
      <c r="G35" s="22"/>
    </row>
    <row r="36" spans="3:9" ht="12.75">
      <c r="C36" s="1" t="s">
        <v>114</v>
      </c>
      <c r="D36" s="6">
        <v>19</v>
      </c>
      <c r="E36" s="1" t="s">
        <v>22</v>
      </c>
      <c r="F36" s="6">
        <v>0</v>
      </c>
      <c r="G36" s="22">
        <v>0</v>
      </c>
      <c r="H36" s="6">
        <f>ROUND(D36*F36,0)</f>
        <v>0</v>
      </c>
      <c r="I36" s="6">
        <f>ROUND(D36*G36,0)</f>
        <v>0</v>
      </c>
    </row>
    <row r="37" ht="12.75">
      <c r="G37" s="22"/>
    </row>
    <row r="38" spans="1:7" ht="114.75">
      <c r="A38" s="8">
        <v>11</v>
      </c>
      <c r="B38" s="1" t="s">
        <v>26</v>
      </c>
      <c r="C38" s="1" t="s">
        <v>134</v>
      </c>
      <c r="G38" s="22"/>
    </row>
    <row r="39" spans="3:7" ht="12.75">
      <c r="C39" s="1" t="s">
        <v>115</v>
      </c>
      <c r="G39" s="22"/>
    </row>
    <row r="40" spans="3:9" ht="12.75">
      <c r="C40" s="1" t="s">
        <v>116</v>
      </c>
      <c r="D40" s="6">
        <v>2</v>
      </c>
      <c r="E40" s="1" t="s">
        <v>22</v>
      </c>
      <c r="F40" s="6">
        <v>0</v>
      </c>
      <c r="G40" s="22">
        <v>0</v>
      </c>
      <c r="H40" s="6">
        <f>ROUND(D40*F40,0)</f>
        <v>0</v>
      </c>
      <c r="I40" s="6">
        <f>ROUND(D40*G40,0)</f>
        <v>0</v>
      </c>
    </row>
    <row r="41" ht="12.75">
      <c r="G41" s="22"/>
    </row>
    <row r="42" spans="1:7" ht="102">
      <c r="A42" s="8">
        <v>12</v>
      </c>
      <c r="B42" s="1" t="s">
        <v>27</v>
      </c>
      <c r="C42" s="1" t="s">
        <v>135</v>
      </c>
      <c r="G42" s="22"/>
    </row>
    <row r="43" spans="3:7" ht="12.75">
      <c r="C43" s="1" t="s">
        <v>115</v>
      </c>
      <c r="G43" s="22"/>
    </row>
    <row r="44" spans="3:9" ht="12.75">
      <c r="C44" s="1" t="s">
        <v>117</v>
      </c>
      <c r="D44" s="6">
        <v>1</v>
      </c>
      <c r="E44" s="1" t="s">
        <v>22</v>
      </c>
      <c r="F44" s="6">
        <v>0</v>
      </c>
      <c r="G44" s="22">
        <v>0</v>
      </c>
      <c r="H44" s="6">
        <f>ROUND(D44*F44,0)</f>
        <v>0</v>
      </c>
      <c r="I44" s="6">
        <f>ROUND(D44*G44,0)</f>
        <v>0</v>
      </c>
    </row>
    <row r="45" ht="12.75">
      <c r="G45" s="22"/>
    </row>
    <row r="46" spans="1:7" ht="103.5" customHeight="1">
      <c r="A46" s="8">
        <v>13</v>
      </c>
      <c r="B46" s="1" t="s">
        <v>28</v>
      </c>
      <c r="C46" s="1" t="s">
        <v>137</v>
      </c>
      <c r="G46" s="22"/>
    </row>
    <row r="47" spans="3:7" ht="12.75">
      <c r="C47" s="1" t="s">
        <v>136</v>
      </c>
      <c r="G47" s="22"/>
    </row>
    <row r="48" spans="3:9" ht="12.75">
      <c r="C48" s="1" t="s">
        <v>118</v>
      </c>
      <c r="D48" s="6">
        <v>1</v>
      </c>
      <c r="E48" s="1" t="s">
        <v>22</v>
      </c>
      <c r="F48" s="6">
        <v>0</v>
      </c>
      <c r="G48" s="22">
        <v>0</v>
      </c>
      <c r="H48" s="6">
        <f>ROUND(D48*F48,0)</f>
        <v>0</v>
      </c>
      <c r="I48" s="6">
        <f>ROUND(D48*G48,0)</f>
        <v>0</v>
      </c>
    </row>
    <row r="49" ht="12.75">
      <c r="G49" s="22"/>
    </row>
    <row r="50" spans="1:7" ht="104.25" customHeight="1">
      <c r="A50" s="8">
        <v>14</v>
      </c>
      <c r="B50" s="1" t="s">
        <v>29</v>
      </c>
      <c r="C50" s="1" t="s">
        <v>138</v>
      </c>
      <c r="G50" s="22"/>
    </row>
    <row r="51" spans="3:7" ht="12.75">
      <c r="C51" s="1" t="s">
        <v>115</v>
      </c>
      <c r="G51" s="22"/>
    </row>
    <row r="52" spans="3:9" ht="12.75">
      <c r="C52" s="1" t="s">
        <v>119</v>
      </c>
      <c r="D52" s="6">
        <v>44</v>
      </c>
      <c r="E52" s="1" t="s">
        <v>22</v>
      </c>
      <c r="F52" s="6">
        <v>0</v>
      </c>
      <c r="G52" s="22">
        <v>0</v>
      </c>
      <c r="H52" s="6">
        <f>ROUND(D52*F52,0)</f>
        <v>0</v>
      </c>
      <c r="I52" s="6">
        <f>ROUND(D52*G52,0)</f>
        <v>0</v>
      </c>
    </row>
    <row r="53" ht="12.75">
      <c r="G53" s="22"/>
    </row>
    <row r="54" spans="1:7" ht="153">
      <c r="A54" s="8">
        <v>15</v>
      </c>
      <c r="B54" s="1" t="s">
        <v>75</v>
      </c>
      <c r="C54" s="1" t="s">
        <v>140</v>
      </c>
      <c r="G54" s="22"/>
    </row>
    <row r="55" spans="3:7" ht="12.75">
      <c r="C55" s="1" t="s">
        <v>139</v>
      </c>
      <c r="G55" s="22"/>
    </row>
    <row r="56" spans="3:9" ht="12.75">
      <c r="C56" s="1" t="s">
        <v>120</v>
      </c>
      <c r="D56" s="6">
        <v>4</v>
      </c>
      <c r="E56" s="1" t="s">
        <v>22</v>
      </c>
      <c r="F56" s="6">
        <v>0</v>
      </c>
      <c r="G56" s="22">
        <v>0</v>
      </c>
      <c r="H56" s="6">
        <f>ROUND(D56*F56,0)</f>
        <v>0</v>
      </c>
      <c r="I56" s="6">
        <f>ROUND(D56*G56,0)</f>
        <v>0</v>
      </c>
    </row>
    <row r="57" ht="12.75">
      <c r="G57" s="22"/>
    </row>
    <row r="58" spans="1:7" ht="90.75" customHeight="1">
      <c r="A58" s="8">
        <v>16</v>
      </c>
      <c r="B58" s="1" t="s">
        <v>76</v>
      </c>
      <c r="C58" s="1" t="s">
        <v>142</v>
      </c>
      <c r="G58" s="22"/>
    </row>
    <row r="59" spans="3:7" ht="12.75">
      <c r="C59" s="1" t="s">
        <v>141</v>
      </c>
      <c r="G59" s="22"/>
    </row>
    <row r="60" spans="3:9" ht="12.75">
      <c r="C60" s="1" t="s">
        <v>121</v>
      </c>
      <c r="D60" s="6">
        <v>9</v>
      </c>
      <c r="E60" s="1" t="s">
        <v>22</v>
      </c>
      <c r="F60" s="6">
        <v>0</v>
      </c>
      <c r="G60" s="22">
        <v>0</v>
      </c>
      <c r="H60" s="6">
        <f>ROUND(D60*F60,0)</f>
        <v>0</v>
      </c>
      <c r="I60" s="6">
        <f>ROUND(D60*G60,0)</f>
        <v>0</v>
      </c>
    </row>
    <row r="61" ht="12.75">
      <c r="G61" s="22"/>
    </row>
    <row r="62" spans="1:7" ht="90.75" customHeight="1">
      <c r="A62" s="8">
        <v>17</v>
      </c>
      <c r="B62" s="1" t="s">
        <v>77</v>
      </c>
      <c r="C62" s="1" t="s">
        <v>142</v>
      </c>
      <c r="G62" s="22"/>
    </row>
    <row r="63" spans="3:7" ht="12.75">
      <c r="C63" s="1" t="s">
        <v>122</v>
      </c>
      <c r="G63" s="22"/>
    </row>
    <row r="64" spans="3:9" ht="12.75">
      <c r="C64" s="1" t="s">
        <v>123</v>
      </c>
      <c r="D64" s="6">
        <v>44</v>
      </c>
      <c r="E64" s="1" t="s">
        <v>22</v>
      </c>
      <c r="F64" s="6">
        <v>0</v>
      </c>
      <c r="G64" s="22">
        <v>0</v>
      </c>
      <c r="H64" s="6">
        <f>ROUND(D64*F64,0)</f>
        <v>0</v>
      </c>
      <c r="I64" s="6">
        <f>ROUND(D64*G64,0)</f>
        <v>0</v>
      </c>
    </row>
    <row r="65" ht="12.75">
      <c r="G65" s="22"/>
    </row>
    <row r="66" spans="1:7" ht="89.25">
      <c r="A66" s="8">
        <v>18</v>
      </c>
      <c r="B66" s="1" t="s">
        <v>78</v>
      </c>
      <c r="C66" s="50" t="s">
        <v>144</v>
      </c>
      <c r="G66" s="22"/>
    </row>
    <row r="67" spans="3:7" ht="12.75">
      <c r="C67" s="1" t="s">
        <v>143</v>
      </c>
      <c r="G67" s="22"/>
    </row>
    <row r="68" spans="3:9" ht="12.75">
      <c r="C68" s="1" t="s">
        <v>124</v>
      </c>
      <c r="D68" s="6">
        <v>1</v>
      </c>
      <c r="E68" s="1" t="s">
        <v>22</v>
      </c>
      <c r="F68" s="6">
        <v>0</v>
      </c>
      <c r="G68" s="22">
        <v>0</v>
      </c>
      <c r="H68" s="6">
        <f>ROUND(D68*F68,0)</f>
        <v>0</v>
      </c>
      <c r="I68" s="6">
        <f>ROUND(D68*G68,0)</f>
        <v>0</v>
      </c>
    </row>
    <row r="69" ht="12.75">
      <c r="G69" s="22"/>
    </row>
    <row r="70" spans="1:7" ht="102">
      <c r="A70" s="8">
        <v>19</v>
      </c>
      <c r="B70" s="1" t="s">
        <v>79</v>
      </c>
      <c r="C70" s="51" t="s">
        <v>142</v>
      </c>
      <c r="G70" s="22"/>
    </row>
    <row r="71" spans="3:7" ht="12.75">
      <c r="C71" s="1" t="s">
        <v>145</v>
      </c>
      <c r="G71" s="22"/>
    </row>
    <row r="72" spans="3:9" ht="12.75">
      <c r="C72" s="1" t="s">
        <v>125</v>
      </c>
      <c r="D72" s="6">
        <v>2</v>
      </c>
      <c r="E72" s="1" t="s">
        <v>22</v>
      </c>
      <c r="F72" s="6">
        <v>0</v>
      </c>
      <c r="G72" s="22">
        <v>0</v>
      </c>
      <c r="H72" s="6">
        <f>ROUND(D72*F72,0)</f>
        <v>0</v>
      </c>
      <c r="I72" s="6">
        <f>ROUND(D72*G72,0)</f>
        <v>0</v>
      </c>
    </row>
    <row r="73" ht="12.75">
      <c r="G73" s="22"/>
    </row>
    <row r="74" spans="1:7" ht="102" customHeight="1">
      <c r="A74" s="8">
        <v>20</v>
      </c>
      <c r="B74" s="1" t="s">
        <v>80</v>
      </c>
      <c r="C74" s="1" t="s">
        <v>137</v>
      </c>
      <c r="G74" s="22"/>
    </row>
    <row r="75" spans="3:7" ht="12.75">
      <c r="C75" s="1" t="s">
        <v>147</v>
      </c>
      <c r="G75" s="22"/>
    </row>
    <row r="76" spans="3:9" ht="12.75">
      <c r="C76" s="1" t="s">
        <v>146</v>
      </c>
      <c r="D76" s="6">
        <v>1</v>
      </c>
      <c r="E76" s="1" t="s">
        <v>22</v>
      </c>
      <c r="F76" s="6">
        <v>0</v>
      </c>
      <c r="G76" s="22">
        <v>0</v>
      </c>
      <c r="H76" s="6">
        <f>ROUND(D76*F76,0)</f>
        <v>0</v>
      </c>
      <c r="I76" s="6">
        <f>ROUND(D76*G76,0)</f>
        <v>0</v>
      </c>
    </row>
    <row r="77" ht="12.75">
      <c r="G77" s="22"/>
    </row>
    <row r="78" spans="1:7" ht="76.5">
      <c r="A78" s="8">
        <v>21</v>
      </c>
      <c r="B78" s="1" t="s">
        <v>81</v>
      </c>
      <c r="C78" s="1" t="s">
        <v>131</v>
      </c>
      <c r="G78" s="22"/>
    </row>
    <row r="79" spans="3:7" ht="12.75">
      <c r="C79" s="1" t="s">
        <v>149</v>
      </c>
      <c r="G79" s="22"/>
    </row>
    <row r="80" spans="3:9" ht="12.75">
      <c r="C80" s="1" t="s">
        <v>148</v>
      </c>
      <c r="D80" s="6">
        <v>3</v>
      </c>
      <c r="E80" s="1" t="s">
        <v>22</v>
      </c>
      <c r="F80" s="6">
        <v>0</v>
      </c>
      <c r="G80" s="22">
        <v>0</v>
      </c>
      <c r="H80" s="6">
        <f>ROUND(D80*F80,0)</f>
        <v>0</v>
      </c>
      <c r="I80" s="6">
        <f>ROUND(D80*G80,0)</f>
        <v>0</v>
      </c>
    </row>
    <row r="81" ht="12.75">
      <c r="G81" s="22"/>
    </row>
    <row r="82" ht="12.75">
      <c r="G82" s="22"/>
    </row>
    <row r="83" spans="1:7" ht="64.5" customHeight="1">
      <c r="A83" s="8">
        <v>22</v>
      </c>
      <c r="B83" s="1" t="s">
        <v>82</v>
      </c>
      <c r="C83" s="1" t="s">
        <v>150</v>
      </c>
      <c r="G83" s="22"/>
    </row>
    <row r="84" spans="3:7" ht="12.75">
      <c r="C84" s="1" t="s">
        <v>111</v>
      </c>
      <c r="G84" s="22"/>
    </row>
    <row r="85" spans="3:9" ht="12.75">
      <c r="C85" s="1" t="s">
        <v>126</v>
      </c>
      <c r="D85" s="6">
        <v>1</v>
      </c>
      <c r="E85" s="1" t="s">
        <v>22</v>
      </c>
      <c r="F85" s="6">
        <v>0</v>
      </c>
      <c r="G85" s="22">
        <v>0</v>
      </c>
      <c r="H85" s="6">
        <f>ROUND(D85*F85,0)</f>
        <v>0</v>
      </c>
      <c r="I85" s="6">
        <f>ROUND(D85*G85,0)</f>
        <v>0</v>
      </c>
    </row>
    <row r="86" ht="12.75">
      <c r="G86" s="22"/>
    </row>
    <row r="87" ht="12.75">
      <c r="G87" s="22"/>
    </row>
    <row r="88" spans="3:7" ht="12.75">
      <c r="C88" s="41" t="s">
        <v>96</v>
      </c>
      <c r="G88" s="22"/>
    </row>
    <row r="89" ht="12.75">
      <c r="G89" s="22"/>
    </row>
    <row r="90" spans="1:12" s="20" customFormat="1" ht="127.5">
      <c r="A90" s="34">
        <v>23</v>
      </c>
      <c r="B90" s="20" t="s">
        <v>81</v>
      </c>
      <c r="C90" s="1" t="s">
        <v>152</v>
      </c>
      <c r="D90" s="22"/>
      <c r="F90" s="6"/>
      <c r="G90" s="22"/>
      <c r="H90" s="22"/>
      <c r="I90" s="22"/>
      <c r="L90" s="35"/>
    </row>
    <row r="91" spans="1:12" s="20" customFormat="1" ht="12.75">
      <c r="A91" s="34"/>
      <c r="C91" s="20" t="s">
        <v>127</v>
      </c>
      <c r="D91" s="22"/>
      <c r="F91" s="6"/>
      <c r="G91" s="22"/>
      <c r="H91" s="22"/>
      <c r="I91" s="22"/>
      <c r="L91" s="35"/>
    </row>
    <row r="92" spans="1:12" s="20" customFormat="1" ht="12.75">
      <c r="A92" s="34"/>
      <c r="C92" s="20" t="s">
        <v>128</v>
      </c>
      <c r="D92" s="22">
        <v>1</v>
      </c>
      <c r="E92" s="20" t="s">
        <v>22</v>
      </c>
      <c r="F92" s="6">
        <v>0</v>
      </c>
      <c r="G92" s="22">
        <v>0</v>
      </c>
      <c r="H92" s="22">
        <f>ROUND(D92*F92,0)</f>
        <v>0</v>
      </c>
      <c r="I92" s="22">
        <f>ROUND(D92*G92,0)</f>
        <v>0</v>
      </c>
      <c r="L92" s="35"/>
    </row>
    <row r="93" ht="12.75">
      <c r="G93" s="22"/>
    </row>
    <row r="94" spans="1:12" s="20" customFormat="1" ht="102">
      <c r="A94" s="34">
        <v>24</v>
      </c>
      <c r="B94" s="20" t="s">
        <v>82</v>
      </c>
      <c r="C94" s="1" t="s">
        <v>151</v>
      </c>
      <c r="D94" s="22"/>
      <c r="F94" s="6"/>
      <c r="G94" s="22"/>
      <c r="H94" s="22"/>
      <c r="I94" s="22"/>
      <c r="L94" s="35"/>
    </row>
    <row r="95" spans="1:12" s="20" customFormat="1" ht="12.75">
      <c r="A95" s="34"/>
      <c r="C95" s="20" t="s">
        <v>127</v>
      </c>
      <c r="D95" s="22"/>
      <c r="F95" s="6"/>
      <c r="G95" s="22"/>
      <c r="H95" s="22"/>
      <c r="I95" s="22"/>
      <c r="L95" s="35"/>
    </row>
    <row r="96" spans="1:12" s="20" customFormat="1" ht="12.75">
      <c r="A96" s="34"/>
      <c r="C96" s="20" t="s">
        <v>129</v>
      </c>
      <c r="D96" s="22">
        <v>1</v>
      </c>
      <c r="E96" s="20" t="s">
        <v>22</v>
      </c>
      <c r="F96" s="6">
        <v>0</v>
      </c>
      <c r="G96" s="22">
        <v>0</v>
      </c>
      <c r="H96" s="22">
        <f>ROUND(D96*F96,0)</f>
        <v>0</v>
      </c>
      <c r="I96" s="22">
        <f>ROUND(D96*G96,0)</f>
        <v>0</v>
      </c>
      <c r="L96" s="35"/>
    </row>
    <row r="98" spans="1:12" s="9" customFormat="1" ht="12.75">
      <c r="A98" s="7"/>
      <c r="B98" s="3"/>
      <c r="C98" s="3" t="s">
        <v>14</v>
      </c>
      <c r="D98" s="5"/>
      <c r="E98" s="3"/>
      <c r="F98" s="5"/>
      <c r="G98" s="5"/>
      <c r="H98" s="5">
        <f>ROUND(SUM(H4:H97),0)</f>
        <v>0</v>
      </c>
      <c r="I98" s="5">
        <f>ROUND(SUM(I4:I97),0)</f>
        <v>0</v>
      </c>
      <c r="L98" s="36"/>
    </row>
    <row r="100" spans="3:9" ht="12.75">
      <c r="C100" s="23"/>
      <c r="I100" s="24"/>
    </row>
    <row r="101" ht="12.75">
      <c r="C101" s="23"/>
    </row>
    <row r="102" ht="12.75">
      <c r="I102" s="22"/>
    </row>
  </sheetData>
  <sheetProtection/>
  <printOptions/>
  <pageMargins left="0.2361111111111111" right="0.2361111111111111" top="0.6944444444444444" bottom="0.6944444444444444" header="0.4166666666666667" footer="0.4166666666666667"/>
  <pageSetup firstPageNumber="1" useFirstPageNumber="1" fitToHeight="0" fitToWidth="1" horizontalDpi="600" verticalDpi="600" orientation="portrait" paperSize="9" scale="98" r:id="rId1"/>
  <headerFooter>
    <oddHeader>&amp;L&amp;"Times New Roman CE,bold"&amp;10 Fa- és műanyag szerkezet elhelyezése</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J11"/>
  <sheetViews>
    <sheetView workbookViewId="0" topLeftCell="A1">
      <selection activeCell="A10" sqref="A10"/>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10" s="4" customFormat="1" ht="25.5">
      <c r="A1" s="7" t="s">
        <v>3</v>
      </c>
      <c r="B1" s="3" t="s">
        <v>4</v>
      </c>
      <c r="C1" s="3" t="s">
        <v>5</v>
      </c>
      <c r="D1" s="5" t="s">
        <v>6</v>
      </c>
      <c r="E1" s="3" t="s">
        <v>7</v>
      </c>
      <c r="F1" s="5" t="s">
        <v>8</v>
      </c>
      <c r="G1" s="5" t="s">
        <v>9</v>
      </c>
      <c r="H1" s="5" t="s">
        <v>10</v>
      </c>
      <c r="I1" s="5" t="s">
        <v>11</v>
      </c>
      <c r="J1" s="31"/>
    </row>
    <row r="3" spans="1:10" ht="76.5">
      <c r="A3" s="8">
        <v>1</v>
      </c>
      <c r="B3" s="20" t="s">
        <v>97</v>
      </c>
      <c r="C3" s="21" t="s">
        <v>186</v>
      </c>
      <c r="D3" s="6">
        <v>10</v>
      </c>
      <c r="E3" s="1" t="s">
        <v>13</v>
      </c>
      <c r="F3" s="6">
        <v>0</v>
      </c>
      <c r="G3" s="6">
        <v>0</v>
      </c>
      <c r="H3" s="22">
        <f>ROUND(D3*F3,0)</f>
        <v>0</v>
      </c>
      <c r="I3" s="22">
        <f>ROUND(D3*G3,0)</f>
        <v>0</v>
      </c>
      <c r="J3" s="35"/>
    </row>
    <row r="4" spans="2:10" ht="12.75">
      <c r="B4" s="20"/>
      <c r="C4" s="21"/>
      <c r="H4" s="22"/>
      <c r="I4" s="22"/>
      <c r="J4" s="35"/>
    </row>
    <row r="5" spans="1:10" ht="52.5" customHeight="1">
      <c r="A5" s="8">
        <v>2</v>
      </c>
      <c r="B5" s="20" t="s">
        <v>164</v>
      </c>
      <c r="C5" s="21" t="s">
        <v>165</v>
      </c>
      <c r="D5" s="6">
        <v>2000</v>
      </c>
      <c r="E5" s="1" t="s">
        <v>13</v>
      </c>
      <c r="F5" s="6">
        <v>0</v>
      </c>
      <c r="G5" s="6">
        <v>0</v>
      </c>
      <c r="H5" s="22">
        <f>ROUND(D5*F5,0)</f>
        <v>0</v>
      </c>
      <c r="I5" s="22">
        <f>ROUND(D5*G5,0)</f>
        <v>0</v>
      </c>
      <c r="J5" s="35"/>
    </row>
    <row r="6" spans="2:10" ht="12.75">
      <c r="B6" s="20"/>
      <c r="C6" s="21"/>
      <c r="H6" s="22"/>
      <c r="I6" s="22"/>
      <c r="J6" s="35"/>
    </row>
    <row r="7" spans="1:10" s="20" customFormat="1" ht="127.5">
      <c r="A7" s="34">
        <v>3</v>
      </c>
      <c r="B7" s="20" t="s">
        <v>90</v>
      </c>
      <c r="C7" s="44" t="s">
        <v>188</v>
      </c>
      <c r="D7" s="22">
        <v>2000</v>
      </c>
      <c r="E7" s="20" t="s">
        <v>13</v>
      </c>
      <c r="F7" s="6">
        <v>0</v>
      </c>
      <c r="G7" s="6">
        <v>0</v>
      </c>
      <c r="H7" s="22">
        <f>ROUND(D7*F7,0)</f>
        <v>0</v>
      </c>
      <c r="I7" s="22">
        <f>ROUND(D7*G7,0)</f>
        <v>0</v>
      </c>
      <c r="J7" s="35"/>
    </row>
    <row r="8" spans="3:10" ht="12.75">
      <c r="C8" s="2"/>
      <c r="D8" s="22"/>
      <c r="J8" s="32"/>
    </row>
    <row r="9" spans="1:10" s="20" customFormat="1" ht="122.25" customHeight="1">
      <c r="A9" s="34">
        <v>4</v>
      </c>
      <c r="B9" s="20" t="s">
        <v>91</v>
      </c>
      <c r="C9" s="44" t="s">
        <v>187</v>
      </c>
      <c r="D9" s="22">
        <v>130</v>
      </c>
      <c r="E9" s="20" t="s">
        <v>13</v>
      </c>
      <c r="F9" s="6">
        <v>0</v>
      </c>
      <c r="G9" s="6">
        <v>0</v>
      </c>
      <c r="H9" s="22">
        <f>ROUND(D9*F9,0)</f>
        <v>0</v>
      </c>
      <c r="I9" s="22">
        <f>ROUND(D9*G9,0)</f>
        <v>0</v>
      </c>
      <c r="J9" s="35"/>
    </row>
    <row r="10" ht="12.75">
      <c r="J10" s="32"/>
    </row>
    <row r="11" spans="1:10" s="9" customFormat="1" ht="12.75">
      <c r="A11" s="7"/>
      <c r="B11" s="3"/>
      <c r="C11" s="3" t="s">
        <v>14</v>
      </c>
      <c r="D11" s="5"/>
      <c r="E11" s="3"/>
      <c r="F11" s="5"/>
      <c r="G11" s="5"/>
      <c r="H11" s="5">
        <f>ROUND(SUM(H2:H10),0)</f>
        <v>0</v>
      </c>
      <c r="I11" s="5">
        <f>ROUND(SUM(I2:I10),0)</f>
        <v>0</v>
      </c>
      <c r="J11" s="36"/>
    </row>
  </sheetData>
  <sheetProtection/>
  <printOptions/>
  <pageMargins left="0.2361111111111111" right="0.2361111111111111" top="0.6944444444444444" bottom="0.6944444444444444" header="0.4166666666666667" footer="0.4166666666666667"/>
  <pageSetup firstPageNumber="1" useFirstPageNumber="1" fitToHeight="1" fitToWidth="1" horizontalDpi="600" verticalDpi="600" orientation="portrait" paperSize="9" scale="98" r:id="rId1"/>
  <headerFooter>
    <oddHeader>&amp;L&amp;"Times New Roman CE,bold"&amp;10 Felületképzés</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N25"/>
  <sheetViews>
    <sheetView workbookViewId="0" topLeftCell="A1">
      <selection activeCell="N5" sqref="N5"/>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hidden="1" customWidth="1"/>
    <col min="11" max="11" width="15.140625" style="1" customWidth="1"/>
    <col min="12" max="16384" width="9.140625" style="1" customWidth="1"/>
  </cols>
  <sheetData>
    <row r="1" spans="1:14" s="4" customFormat="1" ht="25.5">
      <c r="A1" s="7" t="s">
        <v>3</v>
      </c>
      <c r="B1" s="3" t="s">
        <v>4</v>
      </c>
      <c r="C1" s="3" t="s">
        <v>5</v>
      </c>
      <c r="D1" s="5" t="s">
        <v>6</v>
      </c>
      <c r="E1" s="3" t="s">
        <v>7</v>
      </c>
      <c r="F1" s="5" t="s">
        <v>8</v>
      </c>
      <c r="G1" s="5" t="s">
        <v>9</v>
      </c>
      <c r="H1" s="5" t="s">
        <v>10</v>
      </c>
      <c r="I1" s="5" t="s">
        <v>11</v>
      </c>
      <c r="J1" s="31" t="s">
        <v>74</v>
      </c>
      <c r="L1" s="19"/>
      <c r="M1" s="19"/>
      <c r="N1" s="19"/>
    </row>
    <row r="2" spans="1:14" s="4" customFormat="1" ht="12.75">
      <c r="A2" s="26"/>
      <c r="B2" s="9"/>
      <c r="C2" s="9"/>
      <c r="D2" s="27"/>
      <c r="E2" s="9"/>
      <c r="F2" s="27"/>
      <c r="G2" s="27"/>
      <c r="H2" s="27"/>
      <c r="I2" s="27"/>
      <c r="L2" s="19"/>
      <c r="M2" s="19"/>
      <c r="N2" s="19"/>
    </row>
    <row r="3" spans="1:10" ht="63.75">
      <c r="A3" s="8">
        <v>1</v>
      </c>
      <c r="B3" s="1" t="s">
        <v>84</v>
      </c>
      <c r="C3" s="21" t="s">
        <v>85</v>
      </c>
      <c r="D3" s="22">
        <v>260</v>
      </c>
      <c r="E3" s="20" t="s">
        <v>17</v>
      </c>
      <c r="F3" s="22">
        <v>0</v>
      </c>
      <c r="G3" s="22">
        <v>0</v>
      </c>
      <c r="H3" s="6">
        <f>ROUND(D3*F3,0)</f>
        <v>0</v>
      </c>
      <c r="I3" s="6">
        <f>ROUND(D3*G3,0)</f>
        <v>0</v>
      </c>
      <c r="J3" s="32">
        <f aca="true" t="shared" si="0" ref="J3:J19">H3+I3</f>
        <v>0</v>
      </c>
    </row>
    <row r="4" ht="12.75">
      <c r="J4" s="32">
        <f t="shared" si="0"/>
        <v>0</v>
      </c>
    </row>
    <row r="5" spans="1:10" ht="102">
      <c r="A5" s="8">
        <v>2</v>
      </c>
      <c r="B5" s="1" t="s">
        <v>39</v>
      </c>
      <c r="C5" s="44" t="s">
        <v>189</v>
      </c>
      <c r="D5" s="6">
        <v>1655</v>
      </c>
      <c r="E5" s="1" t="s">
        <v>13</v>
      </c>
      <c r="F5" s="6">
        <v>0</v>
      </c>
      <c r="G5" s="6">
        <v>0</v>
      </c>
      <c r="H5" s="6">
        <f>ROUND(D5*F5,0)</f>
        <v>0</v>
      </c>
      <c r="I5" s="6">
        <f>ROUND(D5*G5,0)</f>
        <v>0</v>
      </c>
      <c r="J5" s="32">
        <f t="shared" si="0"/>
        <v>0</v>
      </c>
    </row>
    <row r="6" spans="6:10" ht="12.75">
      <c r="F6" s="22"/>
      <c r="G6" s="22"/>
      <c r="J6" s="32">
        <f t="shared" si="0"/>
        <v>0</v>
      </c>
    </row>
    <row r="7" spans="1:11" ht="89.25">
      <c r="A7" s="8">
        <v>3</v>
      </c>
      <c r="B7" s="1" t="s">
        <v>101</v>
      </c>
      <c r="C7" s="44" t="s">
        <v>190</v>
      </c>
      <c r="D7" s="6">
        <v>260</v>
      </c>
      <c r="E7" s="1" t="s">
        <v>13</v>
      </c>
      <c r="F7" s="6">
        <v>0</v>
      </c>
      <c r="G7" s="6">
        <v>0</v>
      </c>
      <c r="H7" s="6">
        <f>ROUND(D7*F7,0)</f>
        <v>0</v>
      </c>
      <c r="I7" s="6">
        <f>ROUND(D7*G7,0)</f>
        <v>0</v>
      </c>
      <c r="J7" s="32">
        <f t="shared" si="0"/>
        <v>0</v>
      </c>
      <c r="K7" s="19"/>
    </row>
    <row r="8" ht="12.75">
      <c r="J8" s="32">
        <f t="shared" si="0"/>
        <v>0</v>
      </c>
    </row>
    <row r="9" spans="1:10" ht="76.5">
      <c r="A9" s="8">
        <v>4</v>
      </c>
      <c r="B9" s="1" t="s">
        <v>40</v>
      </c>
      <c r="C9" s="43" t="s">
        <v>191</v>
      </c>
      <c r="D9" s="6">
        <v>260</v>
      </c>
      <c r="E9" s="1" t="s">
        <v>17</v>
      </c>
      <c r="F9" s="6">
        <v>0</v>
      </c>
      <c r="G9" s="6">
        <v>0</v>
      </c>
      <c r="H9" s="6">
        <f>ROUND(D9*F9,0)</f>
        <v>0</v>
      </c>
      <c r="I9" s="6">
        <f>ROUND(D9*G9,0)</f>
        <v>0</v>
      </c>
      <c r="J9" s="32">
        <f t="shared" si="0"/>
        <v>0</v>
      </c>
    </row>
    <row r="10" spans="6:10" ht="12.75">
      <c r="F10" s="22"/>
      <c r="G10" s="22"/>
      <c r="J10" s="32">
        <f t="shared" si="0"/>
        <v>0</v>
      </c>
    </row>
    <row r="11" spans="1:11" ht="102">
      <c r="A11" s="34">
        <v>5</v>
      </c>
      <c r="B11" s="1" t="s">
        <v>155</v>
      </c>
      <c r="C11" s="44" t="s">
        <v>192</v>
      </c>
      <c r="D11" s="6">
        <v>1655</v>
      </c>
      <c r="E11" s="1" t="s">
        <v>13</v>
      </c>
      <c r="F11" s="6">
        <v>0</v>
      </c>
      <c r="G11" s="6">
        <v>0</v>
      </c>
      <c r="H11" s="6">
        <f>ROUND(D11*F11,0)</f>
        <v>0</v>
      </c>
      <c r="I11" s="6">
        <f>ROUND(D11*G11,0)</f>
        <v>0</v>
      </c>
      <c r="J11" s="35">
        <f t="shared" si="0"/>
        <v>0</v>
      </c>
      <c r="K11" s="19"/>
    </row>
    <row r="12" spans="1:10" ht="12.75">
      <c r="A12" s="34"/>
      <c r="C12" s="2"/>
      <c r="J12" s="35"/>
    </row>
    <row r="13" spans="1:10" ht="68.25" customHeight="1">
      <c r="A13" s="34">
        <v>6</v>
      </c>
      <c r="B13" s="1" t="s">
        <v>102</v>
      </c>
      <c r="C13" s="2" t="s">
        <v>156</v>
      </c>
      <c r="D13" s="6">
        <v>83</v>
      </c>
      <c r="E13" s="1" t="s">
        <v>103</v>
      </c>
      <c r="F13" s="22">
        <v>0</v>
      </c>
      <c r="G13" s="22">
        <v>0</v>
      </c>
      <c r="H13" s="6">
        <f>ROUND(D13*F13,0)</f>
        <v>0</v>
      </c>
      <c r="I13" s="6">
        <f>ROUND(D13*G13,0)</f>
        <v>0</v>
      </c>
      <c r="J13" s="35">
        <f t="shared" si="0"/>
        <v>0</v>
      </c>
    </row>
    <row r="14" spans="1:10" ht="12.75">
      <c r="A14" s="34"/>
      <c r="C14" s="2"/>
      <c r="J14" s="35"/>
    </row>
    <row r="15" spans="1:11" s="20" customFormat="1" ht="127.5">
      <c r="A15" s="34">
        <v>7</v>
      </c>
      <c r="B15" s="20" t="s">
        <v>157</v>
      </c>
      <c r="C15" s="44" t="s">
        <v>194</v>
      </c>
      <c r="D15" s="22">
        <v>40</v>
      </c>
      <c r="E15" s="20" t="s">
        <v>13</v>
      </c>
      <c r="F15" s="6">
        <v>0</v>
      </c>
      <c r="G15" s="6">
        <v>0</v>
      </c>
      <c r="H15" s="22">
        <f>ROUND(D15*F15,0)</f>
        <v>0</v>
      </c>
      <c r="I15" s="22">
        <f>ROUND(D15*G15,0)</f>
        <v>0</v>
      </c>
      <c r="J15" s="35">
        <f t="shared" si="0"/>
        <v>0</v>
      </c>
      <c r="K15" s="38"/>
    </row>
    <row r="16" spans="10:13" ht="12.75">
      <c r="J16" s="32">
        <f t="shared" si="0"/>
        <v>0</v>
      </c>
      <c r="L16" s="20"/>
      <c r="M16" s="20"/>
    </row>
    <row r="17" spans="1:13" ht="114.75">
      <c r="A17" s="34">
        <v>8</v>
      </c>
      <c r="B17" s="20" t="s">
        <v>41</v>
      </c>
      <c r="C17" s="43" t="s">
        <v>193</v>
      </c>
      <c r="D17" s="6">
        <v>1825</v>
      </c>
      <c r="E17" s="1" t="s">
        <v>13</v>
      </c>
      <c r="F17" s="22">
        <v>0</v>
      </c>
      <c r="G17" s="22">
        <v>0</v>
      </c>
      <c r="H17" s="6">
        <f>ROUND(D17*F17,0)</f>
        <v>0</v>
      </c>
      <c r="I17" s="6">
        <f>ROUND(D17*G17,0)</f>
        <v>0</v>
      </c>
      <c r="J17" s="33">
        <f t="shared" si="0"/>
        <v>0</v>
      </c>
      <c r="K17" s="19"/>
      <c r="L17" s="20"/>
      <c r="M17" s="20"/>
    </row>
    <row r="18" spans="3:13" ht="12.75">
      <c r="C18" s="2"/>
      <c r="J18" s="33"/>
      <c r="L18" s="20"/>
      <c r="M18" s="20"/>
    </row>
    <row r="19" spans="1:11" s="20" customFormat="1" ht="170.25" customHeight="1">
      <c r="A19" s="34">
        <v>9</v>
      </c>
      <c r="B19" s="20" t="s">
        <v>154</v>
      </c>
      <c r="C19" s="44" t="s">
        <v>195</v>
      </c>
      <c r="D19" s="22">
        <v>175</v>
      </c>
      <c r="E19" s="20" t="s">
        <v>13</v>
      </c>
      <c r="F19" s="6">
        <v>0</v>
      </c>
      <c r="G19" s="6">
        <v>0</v>
      </c>
      <c r="H19" s="22">
        <f>ROUND(D19*F19,0)</f>
        <v>0</v>
      </c>
      <c r="I19" s="22">
        <f>ROUND(D19*G19,0)</f>
        <v>0</v>
      </c>
      <c r="J19" s="35">
        <f t="shared" si="0"/>
        <v>0</v>
      </c>
      <c r="K19" s="38"/>
    </row>
    <row r="20" ht="12.75">
      <c r="M20" s="20"/>
    </row>
    <row r="21" spans="1:13" s="9" customFormat="1" ht="12.75">
      <c r="A21" s="7"/>
      <c r="B21" s="3"/>
      <c r="C21" s="3" t="s">
        <v>14</v>
      </c>
      <c r="D21" s="5"/>
      <c r="E21" s="3"/>
      <c r="F21" s="5"/>
      <c r="G21" s="5"/>
      <c r="H21" s="5">
        <f>ROUND(SUM(H3:H20),0)</f>
        <v>0</v>
      </c>
      <c r="I21" s="5">
        <f>ROUND(SUM(I3:I20),0)</f>
        <v>0</v>
      </c>
      <c r="J21" s="36">
        <f>SUM(J15:J20)</f>
        <v>0</v>
      </c>
      <c r="M21" s="20"/>
    </row>
    <row r="23" spans="3:9" ht="12.75">
      <c r="C23" s="23"/>
      <c r="I23" s="24"/>
    </row>
    <row r="24" ht="12.75">
      <c r="C24" s="23"/>
    </row>
    <row r="25" ht="12.75">
      <c r="I25" s="49"/>
    </row>
  </sheetData>
  <sheetProtection/>
  <printOptions/>
  <pageMargins left="0.2361111111111111" right="0.2361111111111111" top="0.6944444444444444" bottom="0.6944444444444444" header="0.4166666666666667" footer="0.4166666666666667"/>
  <pageSetup firstPageNumber="1" useFirstPageNumber="1" fitToHeight="0" fitToWidth="1" horizontalDpi="600" verticalDpi="600" orientation="portrait" paperSize="9" scale="98" r:id="rId1"/>
  <headerFooter>
    <oddHeader>&amp;L&amp;"Times New Roman CE,bold"&amp;10 Szigetelés</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I11"/>
  <sheetViews>
    <sheetView workbookViewId="0" topLeftCell="A1">
      <selection activeCell="D7" sqref="D7"/>
    </sheetView>
  </sheetViews>
  <sheetFormatPr defaultColWidth="9.140625" defaultRowHeight="15"/>
  <cols>
    <col min="1" max="1" width="4.28125" style="0" customWidth="1"/>
    <col min="3" max="3" width="36.7109375" style="0" customWidth="1"/>
  </cols>
  <sheetData>
    <row r="1" spans="1:9" ht="25.5">
      <c r="A1" s="7" t="s">
        <v>3</v>
      </c>
      <c r="B1" s="3" t="s">
        <v>4</v>
      </c>
      <c r="C1" s="3" t="s">
        <v>5</v>
      </c>
      <c r="D1" s="5" t="s">
        <v>6</v>
      </c>
      <c r="E1" s="3" t="s">
        <v>7</v>
      </c>
      <c r="F1" s="5" t="s">
        <v>8</v>
      </c>
      <c r="G1" s="5" t="s">
        <v>9</v>
      </c>
      <c r="H1" s="5" t="s">
        <v>10</v>
      </c>
      <c r="I1" s="5" t="s">
        <v>11</v>
      </c>
    </row>
    <row r="2" spans="1:9" ht="15">
      <c r="A2" s="26"/>
      <c r="B2" s="9"/>
      <c r="C2" s="9"/>
      <c r="D2" s="27"/>
      <c r="E2" s="9"/>
      <c r="F2" s="27"/>
      <c r="G2" s="27"/>
      <c r="H2" s="27"/>
      <c r="I2" s="27"/>
    </row>
    <row r="3" spans="1:9" ht="76.5">
      <c r="A3" s="47">
        <v>1</v>
      </c>
      <c r="B3" s="28" t="s">
        <v>89</v>
      </c>
      <c r="C3" s="28" t="s">
        <v>206</v>
      </c>
      <c r="D3" s="29">
        <v>1</v>
      </c>
      <c r="E3" s="28" t="s">
        <v>43</v>
      </c>
      <c r="F3" s="29">
        <v>0</v>
      </c>
      <c r="G3" s="29">
        <v>0</v>
      </c>
      <c r="H3" s="6">
        <f>ROUND(D3*F3,0)</f>
        <v>0</v>
      </c>
      <c r="I3" s="6">
        <f>ROUND(D3*G3,0)</f>
        <v>0</v>
      </c>
    </row>
    <row r="4" spans="1:9" ht="51">
      <c r="A4" s="47">
        <v>2</v>
      </c>
      <c r="B4" s="1" t="s">
        <v>207</v>
      </c>
      <c r="C4" s="2" t="s">
        <v>208</v>
      </c>
      <c r="D4" s="29">
        <v>1</v>
      </c>
      <c r="E4" s="28" t="s">
        <v>43</v>
      </c>
      <c r="F4" s="29">
        <v>0</v>
      </c>
      <c r="G4" s="29">
        <v>0</v>
      </c>
      <c r="H4" s="6">
        <f>ROUND(D4*F4,0)</f>
        <v>0</v>
      </c>
      <c r="I4" s="6">
        <f>ROUND(D4*G4,0)</f>
        <v>0</v>
      </c>
    </row>
    <row r="5" spans="1:9" ht="15">
      <c r="A5" s="26"/>
      <c r="B5" s="9"/>
      <c r="C5" s="9"/>
      <c r="D5" s="27"/>
      <c r="E5" s="9"/>
      <c r="F5" s="27"/>
      <c r="G5" s="27"/>
      <c r="H5" s="6"/>
      <c r="I5" s="6"/>
    </row>
    <row r="6" spans="1:9" ht="102">
      <c r="A6" s="8">
        <v>3</v>
      </c>
      <c r="B6" s="1" t="s">
        <v>209</v>
      </c>
      <c r="C6" s="2" t="s">
        <v>210</v>
      </c>
      <c r="D6" s="6">
        <v>10</v>
      </c>
      <c r="E6" s="1" t="s">
        <v>43</v>
      </c>
      <c r="F6" s="6">
        <v>0</v>
      </c>
      <c r="G6" s="6">
        <v>0</v>
      </c>
      <c r="H6" s="6">
        <f>ROUND(D6*F6,0)</f>
        <v>0</v>
      </c>
      <c r="I6" s="6">
        <f>ROUND(D6*G6,0)</f>
        <v>0</v>
      </c>
    </row>
    <row r="7" spans="1:9" ht="127.5">
      <c r="A7" s="8"/>
      <c r="B7" s="1"/>
      <c r="C7" s="43" t="s">
        <v>211</v>
      </c>
      <c r="D7" s="6"/>
      <c r="E7" s="1"/>
      <c r="F7" s="6"/>
      <c r="G7" s="6"/>
      <c r="H7" s="6"/>
      <c r="I7" s="6"/>
    </row>
    <row r="8" spans="1:9" ht="15">
      <c r="A8" s="8"/>
      <c r="B8" s="1"/>
      <c r="C8" s="1"/>
      <c r="D8" s="6"/>
      <c r="E8" s="1"/>
      <c r="F8" s="6"/>
      <c r="G8" s="6"/>
      <c r="H8" s="6"/>
      <c r="I8" s="6"/>
    </row>
    <row r="9" spans="1:9" ht="15">
      <c r="A9" s="7"/>
      <c r="B9" s="3"/>
      <c r="C9" s="3" t="s">
        <v>14</v>
      </c>
      <c r="D9" s="5"/>
      <c r="E9" s="3"/>
      <c r="F9" s="5"/>
      <c r="G9" s="5"/>
      <c r="H9" s="5">
        <f>ROUND(SUM(H3:H8),0)</f>
        <v>0</v>
      </c>
      <c r="I9" s="5">
        <f>ROUND(SUM(I3:I8),0)</f>
        <v>0</v>
      </c>
    </row>
    <row r="10" spans="1:9" ht="15">
      <c r="A10" s="8"/>
      <c r="B10" s="1"/>
      <c r="C10" s="1"/>
      <c r="D10" s="6"/>
      <c r="E10" s="1"/>
      <c r="F10" s="6"/>
      <c r="G10" s="6"/>
      <c r="H10" s="6"/>
      <c r="I10" s="6"/>
    </row>
    <row r="11" spans="1:9" ht="15">
      <c r="A11" s="8"/>
      <c r="B11" s="1"/>
      <c r="C11" s="23"/>
      <c r="D11" s="6"/>
      <c r="E11" s="1"/>
      <c r="F11" s="6"/>
      <c r="G11" s="6"/>
      <c r="H11" s="6"/>
      <c r="I11" s="24"/>
    </row>
  </sheetData>
  <sheetProtection/>
  <printOptions/>
  <pageMargins left="0.7" right="0.7" top="0.75" bottom="0.75" header="0.3" footer="0.3"/>
  <pageSetup fitToHeight="0" fitToWidth="1" horizontalDpi="600" verticalDpi="600" orientation="portrait" paperSize="9" scale="83" r:id="rId1"/>
  <headerFooter>
    <oddHeader>&amp;LNapelemes rendszer</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K21"/>
  <sheetViews>
    <sheetView workbookViewId="0" topLeftCell="A1">
      <selection activeCell="K2" sqref="K2"/>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23.140625" style="1" customWidth="1"/>
    <col min="11" max="11" width="34.7109375" style="1" customWidth="1"/>
    <col min="12" max="16384" width="9.140625" style="1" customWidth="1"/>
  </cols>
  <sheetData>
    <row r="1" spans="1:9" s="4" customFormat="1" ht="25.5">
      <c r="A1" s="7" t="s">
        <v>3</v>
      </c>
      <c r="B1" s="3" t="s">
        <v>4</v>
      </c>
      <c r="C1" s="3" t="s">
        <v>5</v>
      </c>
      <c r="D1" s="5" t="s">
        <v>6</v>
      </c>
      <c r="E1" s="3" t="s">
        <v>7</v>
      </c>
      <c r="F1" s="5" t="s">
        <v>8</v>
      </c>
      <c r="G1" s="5" t="s">
        <v>9</v>
      </c>
      <c r="H1" s="5" t="s">
        <v>10</v>
      </c>
      <c r="I1" s="5" t="s">
        <v>11</v>
      </c>
    </row>
    <row r="2" spans="1:9" s="4" customFormat="1" ht="12.75">
      <c r="A2" s="47"/>
      <c r="B2" s="9"/>
      <c r="C2" s="9"/>
      <c r="D2" s="27"/>
      <c r="E2" s="9"/>
      <c r="F2" s="27"/>
      <c r="G2" s="27"/>
      <c r="H2" s="27"/>
      <c r="I2" s="27"/>
    </row>
    <row r="3" spans="1:9" ht="25.5">
      <c r="A3" s="47">
        <v>1</v>
      </c>
      <c r="B3" s="1" t="s">
        <v>86</v>
      </c>
      <c r="C3" s="2" t="s">
        <v>162</v>
      </c>
      <c r="D3" s="29">
        <v>43</v>
      </c>
      <c r="E3" s="28" t="s">
        <v>13</v>
      </c>
      <c r="F3" s="29">
        <v>0</v>
      </c>
      <c r="G3" s="29">
        <v>0</v>
      </c>
      <c r="H3" s="6">
        <f>ROUND(D3*F3,0)</f>
        <v>0</v>
      </c>
      <c r="I3" s="6">
        <f>ROUND(D3*G3,0)</f>
        <v>0</v>
      </c>
    </row>
    <row r="4" spans="1:9" s="4" customFormat="1" ht="12.75">
      <c r="A4" s="47"/>
      <c r="B4" s="9"/>
      <c r="C4" s="9"/>
      <c r="D4" s="27"/>
      <c r="E4" s="9"/>
      <c r="F4" s="27"/>
      <c r="G4" s="27"/>
      <c r="H4" s="6"/>
      <c r="I4" s="6"/>
    </row>
    <row r="5" spans="1:9" s="4" customFormat="1" ht="12.75">
      <c r="A5" s="47">
        <v>2</v>
      </c>
      <c r="B5" s="1" t="s">
        <v>104</v>
      </c>
      <c r="C5" s="2" t="s">
        <v>105</v>
      </c>
      <c r="D5" s="29">
        <v>1</v>
      </c>
      <c r="E5" s="28" t="s">
        <v>43</v>
      </c>
      <c r="F5" s="29">
        <v>0</v>
      </c>
      <c r="G5" s="29">
        <v>0</v>
      </c>
      <c r="H5" s="6">
        <f>ROUND(D5*F5,0)</f>
        <v>0</v>
      </c>
      <c r="I5" s="6">
        <f>ROUND(D5*G5,0)</f>
        <v>0</v>
      </c>
    </row>
    <row r="6" spans="1:9" s="4" customFormat="1" ht="12.75">
      <c r="A6" s="47"/>
      <c r="B6" s="9"/>
      <c r="C6" s="9"/>
      <c r="D6" s="27"/>
      <c r="E6" s="9"/>
      <c r="F6" s="27"/>
      <c r="G6" s="27"/>
      <c r="H6" s="6"/>
      <c r="I6" s="6"/>
    </row>
    <row r="7" spans="1:9" s="4" customFormat="1" ht="63.75">
      <c r="A7" s="47">
        <v>3</v>
      </c>
      <c r="B7" s="1" t="s">
        <v>99</v>
      </c>
      <c r="C7" s="43" t="s">
        <v>196</v>
      </c>
      <c r="D7" s="22">
        <v>1</v>
      </c>
      <c r="E7" s="1" t="s">
        <v>43</v>
      </c>
      <c r="F7" s="6">
        <v>0</v>
      </c>
      <c r="G7" s="29">
        <v>0</v>
      </c>
      <c r="H7" s="6">
        <f>ROUND(D7*F7,0)</f>
        <v>0</v>
      </c>
      <c r="I7" s="6">
        <f>ROUND(D7*G7,0)</f>
        <v>0</v>
      </c>
    </row>
    <row r="8" spans="1:10" s="4" customFormat="1" ht="12.75">
      <c r="A8" s="47"/>
      <c r="B8" s="1"/>
      <c r="C8" s="2"/>
      <c r="D8" s="22"/>
      <c r="E8" s="1"/>
      <c r="F8" s="6"/>
      <c r="G8" s="27"/>
      <c r="H8" s="6"/>
      <c r="I8" s="6"/>
      <c r="J8" s="19"/>
    </row>
    <row r="9" spans="1:10" s="4" customFormat="1" ht="102">
      <c r="A9" s="47">
        <v>4</v>
      </c>
      <c r="B9" s="1" t="s">
        <v>160</v>
      </c>
      <c r="C9" s="21" t="s">
        <v>161</v>
      </c>
      <c r="D9" s="22">
        <v>43</v>
      </c>
      <c r="E9" s="1" t="s">
        <v>13</v>
      </c>
      <c r="F9" s="6">
        <v>0</v>
      </c>
      <c r="G9" s="29">
        <v>0</v>
      </c>
      <c r="H9" s="6">
        <f>ROUND(D9*F9,0)</f>
        <v>0</v>
      </c>
      <c r="I9" s="6">
        <f>ROUND(D9*G9,0)</f>
        <v>0</v>
      </c>
      <c r="J9" s="19"/>
    </row>
    <row r="10" spans="1:10" s="4" customFormat="1" ht="12.75">
      <c r="A10" s="47"/>
      <c r="B10" s="1"/>
      <c r="C10" s="2"/>
      <c r="D10" s="6"/>
      <c r="E10" s="1"/>
      <c r="F10" s="6"/>
      <c r="G10" s="27"/>
      <c r="H10" s="6"/>
      <c r="I10" s="6"/>
      <c r="J10" s="19"/>
    </row>
    <row r="11" spans="1:10" s="4" customFormat="1" ht="63.75">
      <c r="A11" s="47">
        <v>5</v>
      </c>
      <c r="B11" s="20" t="s">
        <v>89</v>
      </c>
      <c r="C11" s="21" t="s">
        <v>205</v>
      </c>
      <c r="D11" s="22">
        <v>18</v>
      </c>
      <c r="E11" s="20" t="s">
        <v>22</v>
      </c>
      <c r="F11" s="6">
        <v>0</v>
      </c>
      <c r="G11" s="29">
        <v>0</v>
      </c>
      <c r="H11" s="22">
        <f>ROUND(D11*F11,0)</f>
        <v>0</v>
      </c>
      <c r="I11" s="22">
        <f>ROUND(D11*G11,0)</f>
        <v>0</v>
      </c>
      <c r="J11" s="19"/>
    </row>
    <row r="12" spans="1:9" s="4" customFormat="1" ht="12.75">
      <c r="A12" s="47"/>
      <c r="B12" s="20"/>
      <c r="C12" s="21"/>
      <c r="D12" s="22"/>
      <c r="E12" s="20"/>
      <c r="F12" s="6"/>
      <c r="G12" s="27"/>
      <c r="H12" s="22"/>
      <c r="I12" s="22"/>
    </row>
    <row r="13" spans="1:11" s="41" customFormat="1" ht="54.75" customHeight="1">
      <c r="A13" s="55">
        <v>6</v>
      </c>
      <c r="B13" s="1" t="s">
        <v>34</v>
      </c>
      <c r="C13" s="43" t="s">
        <v>197</v>
      </c>
      <c r="D13" s="22">
        <v>2</v>
      </c>
      <c r="E13" s="20" t="s">
        <v>22</v>
      </c>
      <c r="F13" s="6">
        <v>0</v>
      </c>
      <c r="G13" s="29">
        <v>0</v>
      </c>
      <c r="H13" s="22">
        <f>ROUND(D13*F13,0)</f>
        <v>0</v>
      </c>
      <c r="I13" s="22">
        <f>ROUND(D13*G13,0)</f>
        <v>0</v>
      </c>
      <c r="J13" s="19"/>
      <c r="K13" s="20"/>
    </row>
    <row r="14" spans="1:11" s="41" customFormat="1" ht="15" customHeight="1">
      <c r="A14" s="55"/>
      <c r="B14" s="20"/>
      <c r="C14" s="21"/>
      <c r="D14" s="22"/>
      <c r="E14" s="20"/>
      <c r="F14" s="6"/>
      <c r="G14" s="27"/>
      <c r="H14" s="22">
        <f>ROUND(D14*F14,0)</f>
        <v>0</v>
      </c>
      <c r="I14" s="22">
        <f>ROUND(D14*G14,0)</f>
        <v>0</v>
      </c>
      <c r="J14" s="38"/>
      <c r="K14" s="20"/>
    </row>
    <row r="15" spans="1:11" s="41" customFormat="1" ht="51">
      <c r="A15" s="55">
        <v>7</v>
      </c>
      <c r="B15" s="42" t="s">
        <v>73</v>
      </c>
      <c r="C15" s="42" t="s">
        <v>198</v>
      </c>
      <c r="D15" s="29">
        <v>1</v>
      </c>
      <c r="E15" s="28" t="s">
        <v>43</v>
      </c>
      <c r="F15" s="6">
        <v>0</v>
      </c>
      <c r="G15" s="29">
        <v>0</v>
      </c>
      <c r="H15" s="6">
        <f>ROUND(D15*F15,0)</f>
        <v>0</v>
      </c>
      <c r="I15" s="6">
        <f>ROUND(D15*G15,0)</f>
        <v>0</v>
      </c>
      <c r="J15" s="38"/>
      <c r="K15" s="20"/>
    </row>
    <row r="16" spans="1:10" s="41" customFormat="1" ht="12.75" customHeight="1">
      <c r="A16" s="55"/>
      <c r="B16" s="9"/>
      <c r="C16" s="9"/>
      <c r="D16" s="27"/>
      <c r="E16" s="9"/>
      <c r="F16" s="6"/>
      <c r="G16" s="27"/>
      <c r="H16" s="6"/>
      <c r="I16" s="6"/>
      <c r="J16" s="38"/>
    </row>
    <row r="17" spans="1:9" s="4" customFormat="1" ht="76.5">
      <c r="A17" s="47">
        <v>8</v>
      </c>
      <c r="B17" s="1" t="s">
        <v>44</v>
      </c>
      <c r="C17" s="43" t="s">
        <v>199</v>
      </c>
      <c r="D17" s="6">
        <v>5</v>
      </c>
      <c r="E17" s="1" t="s">
        <v>22</v>
      </c>
      <c r="F17" s="6">
        <v>0</v>
      </c>
      <c r="G17" s="29">
        <v>0</v>
      </c>
      <c r="H17" s="6">
        <f>ROUND(D17*F17,0)</f>
        <v>0</v>
      </c>
      <c r="I17" s="6">
        <f>ROUND(D17*G17,0)</f>
        <v>0</v>
      </c>
    </row>
    <row r="18" spans="1:9" s="4" customFormat="1" ht="12.75">
      <c r="A18" s="47"/>
      <c r="B18" s="1"/>
      <c r="C18" s="1"/>
      <c r="D18" s="6"/>
      <c r="E18" s="1"/>
      <c r="F18" s="6"/>
      <c r="G18" s="6"/>
      <c r="H18" s="6"/>
      <c r="I18" s="6"/>
    </row>
    <row r="19" spans="1:10" ht="31.5" customHeight="1">
      <c r="A19" s="54"/>
      <c r="B19" s="3"/>
      <c r="C19" s="3" t="s">
        <v>14</v>
      </c>
      <c r="D19" s="5"/>
      <c r="E19" s="3"/>
      <c r="F19" s="5"/>
      <c r="G19" s="5"/>
      <c r="H19" s="5">
        <f>ROUND(SUM(H5:H18),0)</f>
        <v>0</v>
      </c>
      <c r="I19" s="5">
        <f>ROUND(SUM(I5:I18),0)</f>
        <v>0</v>
      </c>
      <c r="J19" s="19"/>
    </row>
    <row r="21" spans="1:9" s="9" customFormat="1" ht="12.75">
      <c r="A21" s="8"/>
      <c r="B21" s="1"/>
      <c r="C21" s="1"/>
      <c r="D21" s="6"/>
      <c r="E21" s="1"/>
      <c r="F21" s="6"/>
      <c r="G21" s="6"/>
      <c r="H21" s="6"/>
      <c r="I21" s="6"/>
    </row>
  </sheetData>
  <sheetProtection/>
  <printOptions/>
  <pageMargins left="0.2361111111111111" right="0.2361111111111111" top="0.6944444444444444" bottom="0.6944444444444444" header="0.4166666666666667" footer="0.4166666666666667"/>
  <pageSetup firstPageNumber="1" useFirstPageNumber="1" fitToHeight="1" fitToWidth="1" horizontalDpi="600" verticalDpi="600" orientation="portrait" paperSize="9" scale="98" r:id="rId1"/>
  <headerFooter>
    <oddHeader>&amp;L&amp;"Times New Roman CE,Félkövér"&amp;10Járulékos költségek</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Szabó Kristóf ka.</dc:creator>
  <cp:keywords/>
  <dc:description/>
  <cp:lastModifiedBy>Koreny Péter ka.</cp:lastModifiedBy>
  <cp:lastPrinted>2017-02-23T09:54:15Z</cp:lastPrinted>
  <dcterms:created xsi:type="dcterms:W3CDTF">2016-11-18T09:18:13Z</dcterms:created>
  <dcterms:modified xsi:type="dcterms:W3CDTF">2017-02-23T10:15:38Z</dcterms:modified>
  <cp:category/>
  <cp:version/>
  <cp:contentType/>
  <cp:contentStatus/>
</cp:coreProperties>
</file>