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3395" windowHeight="9525" tabRatio="819" firstSheet="2" activeTab="4"/>
  </bookViews>
  <sheets>
    <sheet name="Záradék" sheetId="17" r:id="rId1"/>
    <sheet name="Összesítő" sheetId="16" r:id="rId2"/>
    <sheet name="Zsaluzás és állványozás" sheetId="19" r:id="rId3"/>
    <sheet name="Bádogozás" sheetId="15" r:id="rId4"/>
    <sheet name="Fa- és műanyag szerkezet" sheetId="10" r:id="rId5"/>
    <sheet name="Felületképzés" sheetId="8" r:id="rId6"/>
    <sheet name="Szigetelés" sheetId="7" r:id="rId7"/>
    <sheet name="Napelemes rendszer" sheetId="21" r:id="rId8"/>
    <sheet name="Járulékos költségek" sheetId="2" r:id="rId9"/>
    <sheet name="Egyéb" sheetId="3" r:id="rId10"/>
  </sheets>
  <calcPr calcId="145621"/>
</workbook>
</file>

<file path=xl/calcChain.xml><?xml version="1.0" encoding="utf-8"?>
<calcChain xmlns="http://schemas.openxmlformats.org/spreadsheetml/2006/main">
  <c r="I12" i="10" l="1"/>
  <c r="H12" i="10"/>
  <c r="I5" i="2" l="1"/>
  <c r="H5" i="2"/>
  <c r="I7" i="8" l="1"/>
  <c r="H7" i="8"/>
  <c r="I3" i="2" l="1"/>
  <c r="H3" i="2"/>
  <c r="I29" i="7" l="1"/>
  <c r="H29" i="7"/>
  <c r="I12" i="3"/>
  <c r="H12" i="3"/>
  <c r="C3" i="16"/>
  <c r="B3" i="16"/>
  <c r="C2" i="16"/>
  <c r="B2" i="16"/>
  <c r="I10" i="3"/>
  <c r="H10" i="3"/>
  <c r="I11" i="2" l="1"/>
  <c r="H11" i="2"/>
  <c r="I9" i="2"/>
  <c r="H9" i="2"/>
  <c r="I7" i="2"/>
  <c r="H7" i="2"/>
  <c r="I13" i="2"/>
  <c r="H13" i="2"/>
  <c r="I15" i="2"/>
  <c r="H15" i="2"/>
  <c r="I23" i="7"/>
  <c r="H23" i="7"/>
  <c r="H17" i="2" l="1"/>
  <c r="I17" i="2"/>
  <c r="I35" i="7"/>
  <c r="H35" i="7"/>
  <c r="I4" i="10" l="1"/>
  <c r="H4" i="10"/>
  <c r="H39" i="10" l="1"/>
  <c r="G39" i="10"/>
  <c r="I39" i="10" s="1"/>
  <c r="H35" i="10"/>
  <c r="G35" i="10"/>
  <c r="I35" i="10" s="1"/>
  <c r="I6" i="21" l="1"/>
  <c r="H6" i="21"/>
  <c r="I4" i="21"/>
  <c r="H4" i="21"/>
  <c r="I3" i="21"/>
  <c r="H3" i="21"/>
  <c r="H9" i="21" l="1"/>
  <c r="B7" i="16" s="1"/>
  <c r="D7" i="16" s="1"/>
  <c r="I9" i="21"/>
  <c r="C7" i="16" s="1"/>
  <c r="I11" i="8" l="1"/>
  <c r="H11" i="8"/>
  <c r="I6" i="19"/>
  <c r="H6" i="19"/>
  <c r="I4" i="15"/>
  <c r="H4" i="15"/>
  <c r="I2" i="15"/>
  <c r="H2" i="15"/>
  <c r="H6" i="15" l="1"/>
  <c r="I6" i="15"/>
  <c r="D3" i="16"/>
  <c r="I8" i="3" l="1"/>
  <c r="H8" i="3"/>
  <c r="I6" i="3" l="1"/>
  <c r="H6" i="3"/>
  <c r="I31" i="7" l="1"/>
  <c r="H31" i="7"/>
  <c r="H37" i="7" s="1"/>
  <c r="I27" i="7" l="1"/>
  <c r="H27" i="7"/>
  <c r="J24" i="7" l="1"/>
  <c r="J20" i="7"/>
  <c r="I33" i="7"/>
  <c r="H33" i="7"/>
  <c r="J33" i="7" l="1"/>
  <c r="I25" i="7"/>
  <c r="H25" i="7"/>
  <c r="I21" i="7"/>
  <c r="H21" i="7"/>
  <c r="I19" i="7"/>
  <c r="H19" i="7"/>
  <c r="J19" i="7" l="1"/>
  <c r="J25" i="7"/>
  <c r="J21" i="7"/>
  <c r="I5" i="8"/>
  <c r="H5" i="8"/>
  <c r="G43" i="10"/>
  <c r="I43" i="10" s="1"/>
  <c r="G31" i="10"/>
  <c r="I31" i="10" s="1"/>
  <c r="G27" i="10"/>
  <c r="I27" i="10" s="1"/>
  <c r="H43" i="10"/>
  <c r="H31" i="10"/>
  <c r="H27" i="10"/>
  <c r="I23" i="10"/>
  <c r="H23" i="10"/>
  <c r="I6" i="10"/>
  <c r="H6" i="10"/>
  <c r="I5" i="10"/>
  <c r="H5" i="10"/>
  <c r="I3" i="10"/>
  <c r="H3" i="10"/>
  <c r="I3" i="8"/>
  <c r="H3" i="8"/>
  <c r="H13" i="8" s="1"/>
  <c r="I9" i="8"/>
  <c r="H9" i="8"/>
  <c r="I8" i="10"/>
  <c r="I10" i="10"/>
  <c r="H8" i="10"/>
  <c r="H10" i="10"/>
  <c r="I4" i="3"/>
  <c r="H4" i="3"/>
  <c r="I2" i="3"/>
  <c r="H2" i="3"/>
  <c r="B9" i="16" s="1"/>
  <c r="I47" i="10" l="1"/>
  <c r="H47" i="10"/>
  <c r="B4" i="16" s="1"/>
  <c r="I13" i="8"/>
  <c r="C5" i="16" s="1"/>
  <c r="C4" i="16"/>
  <c r="I37" i="7"/>
  <c r="C6" i="16" s="1"/>
  <c r="B6" i="16"/>
  <c r="D2" i="16"/>
  <c r="C8" i="16"/>
  <c r="B5" i="16"/>
  <c r="J37" i="7"/>
  <c r="C9" i="16"/>
  <c r="D9" i="16" s="1"/>
  <c r="B8" i="16"/>
  <c r="D6" i="16" l="1"/>
  <c r="D5" i="16"/>
  <c r="D8" i="16"/>
  <c r="C24" i="17"/>
  <c r="C26" i="17" s="1"/>
  <c r="B10" i="16"/>
  <c r="D4" i="16"/>
  <c r="D24" i="17"/>
  <c r="D26" i="17" s="1"/>
  <c r="C10" i="16"/>
  <c r="C27" i="17" l="1"/>
  <c r="C28" i="17" s="1"/>
  <c r="C29" i="17" s="1"/>
  <c r="D10" i="16"/>
</calcChain>
</file>

<file path=xl/sharedStrings.xml><?xml version="1.0" encoding="utf-8"?>
<sst xmlns="http://schemas.openxmlformats.org/spreadsheetml/2006/main" count="311" uniqueCount="181">
  <si>
    <t>Munkanem megnevezése</t>
  </si>
  <si>
    <t>Anyag összege</t>
  </si>
  <si>
    <t>Díj összege</t>
  </si>
  <si>
    <t>Ssz.</t>
  </si>
  <si>
    <t>Tételszám</t>
  </si>
  <si>
    <t>Tétel szövege</t>
  </si>
  <si>
    <t>Menny.</t>
  </si>
  <si>
    <t>Egység</t>
  </si>
  <si>
    <t>Anyag egységár</t>
  </si>
  <si>
    <t>Díj egységre</t>
  </si>
  <si>
    <t>Anyag összesen</t>
  </si>
  <si>
    <t>Díj összesen</t>
  </si>
  <si>
    <t>m2</t>
  </si>
  <si>
    <t>Munkanem összesen:</t>
  </si>
  <si>
    <t>Zsaluzás és állványozás</t>
  </si>
  <si>
    <t>db</t>
  </si>
  <si>
    <t>44-012-1.1.1.5-0000001</t>
  </si>
  <si>
    <t>44-012-1.1.1.5-0000002</t>
  </si>
  <si>
    <t>44-012-1.1.1.5-0000003</t>
  </si>
  <si>
    <r>
      <t>m</t>
    </r>
    <r>
      <rPr>
        <vertAlign val="superscript"/>
        <sz val="10"/>
        <color indexed="8"/>
        <rFont val="Times New Roman CE"/>
        <charset val="238"/>
      </rPr>
      <t>2</t>
    </r>
  </si>
  <si>
    <t>Fa- és műanyag szerkezet elhelyezése</t>
  </si>
  <si>
    <t>47-000-1.21.4.1.1-0418383</t>
  </si>
  <si>
    <t>47-011-15.1.1.1-0151171</t>
  </si>
  <si>
    <t>Felületképzés</t>
  </si>
  <si>
    <t>48-005-1.41.1.1-0414954</t>
  </si>
  <si>
    <t>Szigetelés</t>
  </si>
  <si>
    <t>klt</t>
  </si>
  <si>
    <t>90-006-3.2</t>
  </si>
  <si>
    <t>90-001-1</t>
  </si>
  <si>
    <t>Az épület komplett takarítása. A teljes építési folyamat alatt és végtakarítás, teljeskörűen. Az épületben és az épület körül.</t>
  </si>
  <si>
    <t>Összesen:</t>
  </si>
  <si>
    <t>Honvédelmi Minisztérium</t>
  </si>
  <si>
    <t>Védelemgazdasági Hivatal</t>
  </si>
  <si>
    <t>1135 Budapest, Lehel u. 35-37.</t>
  </si>
  <si>
    <t>Adószám: 15714015-2-51</t>
  </si>
  <si>
    <t xml:space="preserve">Név :                                  </t>
  </si>
  <si>
    <t xml:space="preserve">                                       </t>
  </si>
  <si>
    <t xml:space="preserve">Cím :                                  </t>
  </si>
  <si>
    <t xml:space="preserve">A munka leírása: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</si>
  <si>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</si>
  <si>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</si>
  <si>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</si>
  <si>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</si>
  <si>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</si>
  <si>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</si>
  <si>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</si>
  <si>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</si>
  <si>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</si>
  <si>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</si>
  <si>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</si>
  <si>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Járulékos költségek</t>
  </si>
  <si>
    <t>Összesen</t>
  </si>
  <si>
    <t>36-004-1.1.2.1.2-0515700</t>
  </si>
  <si>
    <t>36-001-1.2.1-0600030</t>
  </si>
  <si>
    <t>Sima oldalfalvakolat készítése kézi felhordással, felületképző (simító) meszes cementhabarccsal, tégla-, kő- vagy betonfelületen, 1,5 cm vtg-ban Hs60-cm, simító, meszes cementhabarcs mészpéppel</t>
  </si>
  <si>
    <t>12-100-1-0000001</t>
  </si>
  <si>
    <t>44-000-1.1</t>
  </si>
  <si>
    <t>44-000-1.3</t>
  </si>
  <si>
    <t>44-000-1.4</t>
  </si>
  <si>
    <t>AB-01 konszignáció szerint készül:</t>
  </si>
  <si>
    <t>AB-02 konszignáció szerint készül:</t>
  </si>
  <si>
    <t>AB-03 konszignáció szerint készül:</t>
  </si>
  <si>
    <t>AJ-01 konszignáció szerint készül:</t>
  </si>
  <si>
    <t>A komfortos légállapotok biztosítására szobánként az új nyílászárókba higroszabályzós EMM 716 típusú vagy azzal egyenértékű higroszabályzós légbevezetőt kell beépíteni AEA 731 típusú vagy azzal egyenértékű műanyag esővízvédővel. A légbevezető a mely a légszállítást a belső relatív páratartalom szerint szabályozza.</t>
  </si>
  <si>
    <t>GYÁRTÁS ELŐTT A MÉRETEK A HELYSZÍNEN ELLENŐRIZENDŐK!</t>
  </si>
  <si>
    <t>36-011-7-0418401</t>
  </si>
  <si>
    <r>
      <t>Fém nyílászáró szerkezetek bontása, ajtó, ablak vagy kapu, 6,01 m</t>
    </r>
    <r>
      <rPr>
        <vertAlign val="superscript"/>
        <sz val="10"/>
        <color indexed="8"/>
        <rFont val="Times New Roman CE"/>
        <charset val="238"/>
      </rPr>
      <t>2</t>
    </r>
    <r>
      <rPr>
        <sz val="10"/>
        <color indexed="8"/>
        <rFont val="Times New Roman CE"/>
        <charset val="238"/>
      </rPr>
      <t xml:space="preserve"> felett</t>
    </r>
  </si>
  <si>
    <r>
      <t>Fa nyílászáró szerkezetek bontása, ajtó, ablak vagy kapu, 2,00 m</t>
    </r>
    <r>
      <rPr>
        <vertAlign val="superscript"/>
        <sz val="10"/>
        <color indexed="8"/>
        <rFont val="Times New Roman CE"/>
        <charset val="238"/>
      </rPr>
      <t>2</t>
    </r>
    <r>
      <rPr>
        <sz val="10"/>
        <color indexed="8"/>
        <rFont val="Times New Roman CE"/>
        <charset val="238"/>
      </rPr>
      <t>-ig</t>
    </r>
  </si>
  <si>
    <t>Nyílászáró beépítése után a belső oldali felületképzés helyreállítása, az ablakkávák belső oldalán 15 cm szélességig, a szükséges gletteléssel és fehér színű diszperziós festéssel</t>
  </si>
  <si>
    <t>Műanyag homlokzati nyílászárók legyártása és elhelyezése előre kihagyott falnyílásba (kemény műanyag könyöklővel és párkánnyal szerelvényezve, finombeállítással)</t>
  </si>
  <si>
    <t>a következő konstrukciós jellemzőkkel: -  minimum 6 légkamrás, - kemény, ütésálló, nehezen éghető uPVC műanyag nyílászáró, - 3 rtg hőszigetelő, melegperemes üvegezéssel, Low-e bevonattal, Ar gáztöltettel; - zárt állapotban is szellőző kivitelben, - külső és belső műanyag párkánnyal, sorolóval, toktoldóval, vízzáró, párazáró és légáteresztő szalagokkal, hézagtömítő anyagokkal, résszellőztető vasalattal, rejtett vasalattal, hibás működtetésgátlóval szerelve.</t>
  </si>
  <si>
    <t>Szín: kívül és belül egyaránt gyári fehér színű (RAL9010)</t>
  </si>
  <si>
    <t>Vakolatjavítás belső oldali káváknál, felület előkészítése, glettelés, diszperziós kötőanyagú glettel, vakolt felületen, tagolatlan felületen Caparol Akkordspachtel Fein paszta formájú, fehér színben</t>
  </si>
  <si>
    <t>Egyéb</t>
  </si>
  <si>
    <t>Egyéb a kivitelezéshez kapcsolodó költségek, Megvalósulási tervdokumentációk készítése elektronikus és szerkeszthető formában (dwg, pdf), megvalósulási dokumentáció átadása a műszaki átadás-átvétel során 4 pld. nyomtatott és 1 pld. elektronikus (CD) formában</t>
  </si>
  <si>
    <t>Konténerben (6 m3) összegyűjtött építési hulladék  engedéllyel rendelkező  szakcéggel történő szakszerű elszállítása és deponálása 30 km-es körzetben, dokumentálva befogadó nyilatkozattal, szállítójeggyel.  ELŐIRÁNYZAT</t>
  </si>
  <si>
    <t>36-007-9.2-0415421</t>
  </si>
  <si>
    <t>Diszperziós festés műanyag bázisú vizes-diszperziós  fehér színű festékkel, új vagy régi lekapart, előkészített alapfelületen, vakolaton, két rétegben, tagolatlan sima felületen Héra diszperziós belső falfesték</t>
  </si>
  <si>
    <t>Üvegszövet háló beágyazása, függőleges, vízszintes,  ferde vagy íves felületen, Capatect Pulverkleber 190 ragasztó és beágyazó anyag, vagy műszakilag ezzel egyenértékű</t>
  </si>
  <si>
    <t>Homlokzati vékonyvakolatok, színvakolatok felhordása utólagos hőszigetelésre, alapozott, előkészített felületre, vödrös kiszerelésű anyagból,  szilikongyanta kötésű, egy rétegben vékonyvakolat (1,5-2,0 mm) vízlepergető, ütés- és karcolásálló, páraáteresztő.  Baumit homlokzati vékonyvakolat rendszer (pl. NanoporTop vagy SilikonTop) termékspecifikációja szerint vagy műszakilag ezzel egyenértékű</t>
  </si>
  <si>
    <t>Csapadékvíz elleni szigetelés; Alátét- és elválasztó rétegek beépítése, védőlemez-, műanyagfátyol-, fólia vagy műanyagfilc egy rétegben, átlapolással, rögzítés nélkűl, vízszintes felületen TYPAR SF37 hőkötött polipropilén geotextil, 125 g/m2, szakítószilárdság: 8,0 kN/m  (vagy műszakilag ezzel egyenértékű)</t>
  </si>
  <si>
    <t>Az egyes tételeknél és munkanemeknél, valamint a főösszesítőben szereplő képletek ellenőrizendők!</t>
  </si>
  <si>
    <t>A felsorolt anyagok csak tervezői javaslatok, azzal egyenértékű termékkel helyettesíthetők, azzal a kitétellel, hogy mindenben meg kell felelniük a vonatkozó műszaki leírásában szereplő követelményeknek !</t>
  </si>
  <si>
    <r>
      <t>Típus: szálerősítéses profilú műanyag ablak rendszer</t>
    </r>
    <r>
      <rPr>
        <sz val="10"/>
        <rFont val="Times New Roman CE"/>
        <charset val="238"/>
      </rPr>
      <t xml:space="preserve"> 83 mm beépítési mélységgel</t>
    </r>
    <r>
      <rPr>
        <sz val="10"/>
        <color theme="1"/>
        <rFont val="Times New Roman CE"/>
        <charset val="238"/>
      </rPr>
      <t xml:space="preserve">, rendszerhez tartozó ROTO NT vasalatrendszerrel vagy vele egyenértékű (U≤1,15W/m2K hővezetési tényezőjű) vagy jobb minőségű nyílászáró  </t>
    </r>
  </si>
  <si>
    <t>K</t>
  </si>
  <si>
    <t xml:space="preserve"> Kelt:      2017. év...........hó...nap </t>
  </si>
  <si>
    <t xml:space="preserve"> Szám         :.............           </t>
  </si>
  <si>
    <t xml:space="preserve"> KSH besorolás:.....................   </t>
  </si>
  <si>
    <t xml:space="preserve"> Teljesítés:2017. év...........hó...nap </t>
  </si>
  <si>
    <t xml:space="preserve"> Készítette   :.....................   </t>
  </si>
  <si>
    <t>Homlokzati keretállványok, fém keretvázból, szintenkénti pallóterítéssel, korláttal, lábdeszkával, 0,75-1,20 m padlószélességgel, munkapadló távolság 2,50 m, 2,00 kN/m² terhelhetőséggel, állványépítés MSZ és alkalmazástechnikai kézikönyv szerint, 6,01-12,00 m munkapadló magasság között, KRAUSE Stabilo homlokzati keretállvány 0,75 m padlószélességgel, 6,00 m munkapadló magasságig [vagy műszakilag ezzel egyenértékű]</t>
  </si>
  <si>
    <t>Védőtető készítése, homlokzati keretállványra, KRAUSE védőtető készítése homlokzati keretállványra [vagy műszakilag ezzel egyenértékű]</t>
  </si>
  <si>
    <t>15-012-21.2-0023003</t>
  </si>
  <si>
    <t>15-012-23.1-0023683</t>
  </si>
  <si>
    <t>Villám- és érintésvédelmi hálózat felülvizsgálata, meglévő hálózat át- és visszatelepítése lapostetőn és oldalfalon, mérési jegyzőkönyvvel</t>
  </si>
  <si>
    <t>71-013-K</t>
  </si>
  <si>
    <t>Meglévő csapadékvíz elleni szigetelés perforálása 40x40 cm-es hálóbab, d=25 mm furatokkal</t>
  </si>
  <si>
    <t>Bádogozás</t>
  </si>
  <si>
    <t>43-000-8</t>
  </si>
  <si>
    <t>fm</t>
  </si>
  <si>
    <t>Kétvízorros falfedés, egyenesvonalú kivitelben, bevonatos alumínium lemezből, 51-100 cm kiterített szélességig, Kétvízorros fallefedés PREFALZ® alumínium szalagból stukkó felülettel, 0,7 mm vtg., Ksz: 75 cm, porszórt kivitelben, rögzítésekkel és kiegészítőkkel együtt szerelve vagy ezzel egyenértékű</t>
  </si>
  <si>
    <t>Lábazati vakolatok; díszítő és lábazati szilikongyantás kötőanyagú vakolatréteg felhordása, utólagos hőszigetelésre 60 cm magasságban, vödrös kiszerelésű anyagból, középszemcsés  (2-3  mm), víztaszító, nagy  igénybevételnek  kitett  felület  védelmére  alkalmas  vakolattal,  Baumit rendszer termékspecifikációja szerint vagy műszakilag ezzel egyenértékű</t>
  </si>
  <si>
    <t>Falfedések egy vagy két vízorros, hajlatbádog bontása, 50-100 cm kiterített szélességig</t>
  </si>
  <si>
    <t>Pára- vagy salakszellőzők bontása, egy-vagy kéttagú pára- vagy salakszellőzők</t>
  </si>
  <si>
    <t>48-000-20</t>
  </si>
  <si>
    <t>Tetőösszefolyók vagy oldalkifolyók bontása lombkosárral, összefolyóval összeépíthető ráccsal vagy anélkül, egy-vagy kéttagú tetőösszefolyók, oldalkifolyók</t>
  </si>
  <si>
    <t>48-000-19</t>
  </si>
  <si>
    <t>Csapadékvíz elleni szigetelés; Páraszellőző elhelyezése, termoplasztikus műanyag páraszellőző beépítése bitumenes lemez szigetelésű tetőben, csapadékvíz elleni szigeteléshez vízhatlanul csatlakoztatva</t>
  </si>
  <si>
    <t>48-005-1.83.1</t>
  </si>
  <si>
    <t>Csapadékvíz elleni szigetelés; Egytagú tető- és teraszösszefolyó vagy oldalkifolyó beépítése, csapadékvíz elleni szigeteléshez vízhatlanul csatlakoztatva, termoplasztikus műanyag tető- vagy teraszösszefolyó, bitumenes lemez vagy EPDM szigetelésű tetőben (szükség esetén fűtőkábel elhelyezése külön tételben)</t>
  </si>
  <si>
    <t>48-005-1.71.1</t>
  </si>
  <si>
    <t>Csapadékvíz elleni szigetelés; Lombkosár, védőkosár elhelyezése, tetőösszefolyónál vagy oldalkifolyónál</t>
  </si>
  <si>
    <t>48-005-1.81.1</t>
  </si>
  <si>
    <t>Csapadékvíz elleni szigetelés, tetőfelépítmények szegélyezése</t>
  </si>
  <si>
    <t>48-005-1.8-K</t>
  </si>
  <si>
    <t>48-005-1.5.1.1-0095512</t>
  </si>
  <si>
    <t>MH VGH Tüzér utcai Helyőrségi szálló</t>
  </si>
  <si>
    <t>1183 Budapest, XIII. Ker. Tüzér u 35. (hrsz.: 27997/3)</t>
  </si>
  <si>
    <t>Helyőrségi szálló energetikai fejlesztései I. ütem</t>
  </si>
  <si>
    <t>HMKE napelemes rendszerhez településképi bejelentési dokumentáció és csatlakozási dokumentáció összeállítása, hálózati elosztó általi engedélyezése, szükség szerint statikai szakvélemény, villám- és érintésvédelmi dokumentáció elkészítése</t>
  </si>
  <si>
    <t>75-061-1</t>
  </si>
  <si>
    <t>Napelemes rendszer hálózati engedélyes (E-On) általi átvétele, ad-vesz mérő beüzemelése, mérési jegyzőkönyvek, próbaüzem, átadás-átvételi dokumentáció készítése</t>
  </si>
  <si>
    <t>75-061-1.1.5.4.2-0121718</t>
  </si>
  <si>
    <t>Komplett napelemes (fotovoltaikus) rendszerek telepítése, napelem táblák elhelyezése, rögzítése, elektromos összekötés kialakítása, villamos hálózatra kapcsolása, mono vagy polikristályos napelemes rendszer, lapos tetőre telepítve, lesúlyozással, kompletten, 1 kWp rendszer egységből építve, 5,01 - 50,0 kWp teljesítmény között</t>
  </si>
  <si>
    <t>Growatt EU-Solar 1 kW napelemes rendszer lapostetőre kompletten, 10,1-50kW teljesítmény építéséig, mely tartalmaz Growatt invertert, Amerisolar napelem modult, lapostetőre kialakított tartószerkezetet, szolár kábel szettet és megfelelő keresztmetszetű AC oldali kábelezést védőcsőben ill. kábelcsatornában, szerelvényeket, DC és AC oldali Growatt típusú túláram és túlfeszültség védelmet., Csz: EU-Solar_lt50</t>
  </si>
  <si>
    <t>Napelemes rendszer</t>
  </si>
  <si>
    <t>Névleges méret: 1,58x1,49</t>
  </si>
  <si>
    <t>Névleges méret: 2,80x2,05</t>
  </si>
  <si>
    <t>Névleges méret: 0,71x1,61</t>
  </si>
  <si>
    <t>Névleges méret: 0,30x1,20</t>
  </si>
  <si>
    <t>AB-04 konszignáció szerint készül:</t>
  </si>
  <si>
    <t>AB-05 konszignáció szerint készül:</t>
  </si>
  <si>
    <t>Névleges méret: 2,42x1,65</t>
  </si>
  <si>
    <t>Névleges méret: 2,42x2,05</t>
  </si>
  <si>
    <t>44-000-1.2</t>
  </si>
  <si>
    <r>
      <t>Fa nyílászáró szerkezetek bontása, ajtó, ablak vagy kapu, 2,01-4,00 m</t>
    </r>
    <r>
      <rPr>
        <vertAlign val="superscript"/>
        <sz val="10"/>
        <color indexed="8"/>
        <rFont val="Times New Roman CE"/>
        <charset val="238"/>
      </rPr>
      <t>2</t>
    </r>
    <r>
      <rPr>
        <sz val="10"/>
        <color indexed="8"/>
        <rFont val="Times New Roman CE"/>
        <charset val="238"/>
      </rPr>
      <t xml:space="preserve"> között</t>
    </r>
  </si>
  <si>
    <r>
      <t>Fém nyílászáró szerkezetek bontása, ajtó, ablak vagy kapu, 4,01-6,00 m</t>
    </r>
    <r>
      <rPr>
        <vertAlign val="superscript"/>
        <sz val="10"/>
        <color indexed="8"/>
        <rFont val="Times New Roman CE"/>
        <charset val="238"/>
      </rPr>
      <t>2</t>
    </r>
    <r>
      <rPr>
        <sz val="10"/>
        <color indexed="8"/>
        <rFont val="Times New Roman CE"/>
        <charset val="238"/>
      </rPr>
      <t xml:space="preserve"> között</t>
    </r>
  </si>
  <si>
    <t>2 mezőre osztott műanyag kültéri nyílászáró (kemény műanyag könyöklővel és párkánnyal szerelvényezve, finombeállítással), a nyílászáró osztása és üvegezése az AB-01 konszignációs rajz alapján szükséges. Kétszárnyú ablak, a két oldalán toktoldóval, az egyik szárny nyíló a másik szány bukó-nyíló vasalattal készül</t>
  </si>
  <si>
    <t>5 mezőre osztott műanyag kültéri nyílászáró (kemény műanyag könyöklővel és párkánnyal szerelvényezve, finombeállítással), a nyílászáró osztása és üvegezése az AB-02 konszignációs rajz alapján szükséges. Az alsó sáv stadur betéttel, fölötte függőlegesen 3 részre osztott ablak 1/3 arányban,  jobb oldali sáv középen két részre osztva, az alsó sáv fix, a felső bukó vasalattal, a két oldalán toktoldóval készül</t>
  </si>
  <si>
    <t>Egyszárnyú műanyag kültéri nyílászáró (kemény műanyag könyöklővel és párkánnyal szerelvényezve, finombeállítással), a nyílászáró osztása és üvegezése az AB-03 konszignációs rajz alapján szükséges. Egyszárnyú ablak a két oldalán toktoldóval, bukó vasalattal készül</t>
  </si>
  <si>
    <t>2 mezőre osztott műanyag kültéri nyílászáró (kemény műanyag könyöklővel és párkánnyal szerelvényezve, finombeállítással), a nyílászáró osztása és üvegezése az AB-04 konszignációs rajz alapján szükséges. Kétszárnyú ablak, a két oldalán toktoldóval, az egyik szárny fix a másik szány bukó vasalattal készül</t>
  </si>
  <si>
    <t>3 mezőre osztott műanyag kültéri nyílászáró (kemény műanyag könyöklővel és párkánnyal szerelvényezve, finombeállítással), a nyílászáró osztása és üvegezése az AB-05 konszignációs rajz alapján szükséges. Kétszárnyú ablak, a két oldalán toktoldóval, az egyik szárny fix a másik szány vizíszintesen két részre osztott, az alsó fix, a felső bukó vasalattal készül</t>
  </si>
  <si>
    <r>
      <t>5 mezőre osztott műanyag kültéri nyílászáró, tömítés nélkül (szerelvényezve, finombeállítással), 62+62-es osztással kétszárnyú műanyag ajtó+24 cm-es felülvilágító, két szélén 27 cm-es osztás fix üvegezéssel készül</t>
    </r>
    <r>
      <rPr>
        <sz val="10"/>
        <color indexed="8"/>
        <rFont val="Times New Roman CE"/>
        <charset val="238"/>
      </rPr>
      <t xml:space="preserve"> az AJ-01 konszignációs rajz alapján.</t>
    </r>
  </si>
  <si>
    <t>48-010-1.1.2.1</t>
  </si>
  <si>
    <t>48-007-21.21.1</t>
  </si>
  <si>
    <t>48-010-1.6.2.2</t>
  </si>
  <si>
    <t>Lapostető hő- és hangszigetelése; Egyenes rétegrendű kiegészítő hőszigetelés járható lapostetőn, egy rétegben, méretstabil extrudált polisztirolhab hőszigetelő lemezzel AUSTROTHERM XPS TOP30 SF lépésálló XPS hőszigetelő lemez, 1265x615x180 mm vagy vele egyenértékű (0,036 W/mK hővezetési tényezőjű) rendszerrel rendszerrel pontonkénti ragasztással és dűbelezéssel rögzítve</t>
  </si>
  <si>
    <t>48-007-11.1.1.1.</t>
  </si>
  <si>
    <t>35-K</t>
  </si>
  <si>
    <t>43-003-10.1.3.2 - K</t>
  </si>
  <si>
    <t>A tető körül, 2x10cmx10cm-es stafni fa szegély elhelyezése, láng és gomba ellen kezelve</t>
  </si>
  <si>
    <t>Felvonulási költség, munkaterület elkerítése mobilkerítéssel, munkaterület őrzése 0-24 órás időtartamban</t>
  </si>
  <si>
    <t>44-012-1.1.1.5-0000004</t>
  </si>
  <si>
    <t>44-012-1.1.1.5-0000005</t>
  </si>
  <si>
    <t>44-012-1.1.1.5-000006</t>
  </si>
  <si>
    <t>Csapadékvíz elleni szigetelés; Vízszintes felületen, minimum 1,0 mm vastag lágy PVC lemezzel,átlapolások forrólevegős hegesztésével BAUDER THERMOFOL-U 15 szöveterősítéses, 1,5 mm vastag lágy PVC szigetelőlemez, rendszerhez tartozó Preszkiz szegéllyel</t>
  </si>
  <si>
    <t>48-007-41.3.1.7-K</t>
  </si>
  <si>
    <t>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expandált polisztirol keményhab hőszigetelő lemez, 1000x500x 180 mm vagy műszakilag vele egyenértékű (0,036 W/mK hővezetési tényezőjű) rendszerrel</t>
  </si>
  <si>
    <t>Külső fal; Hőszigetelések épületlábazaton vagy koszorún, foltonként ragasztva vagy megtámasztva, egy rétegben, extrudált polisztirolhab lemezzel AUSTROTHERM XPS TOP P extrudált polisztirolhab hőszigetelő lemez, 615x1265x 180 mm vagy vele egyenértékű (0,036 W/mK hővezetési tényezőjű) rendszerrel</t>
  </si>
  <si>
    <t>Vakolat alatti külső homlokzati fal hőszigetelése, üvegszövetháló-erősítéssel, mechnaikai rögzítéssel,  normál homlokzati kőzetgyapot hőszigetelő lapokkal, PT-Ecorock Grunt S-T alapozóval (0,35kg/m2) ZK-Ecorock Normal W ragasztóba (ragasztás: 5kg/m2) ZZ-Ecorock specjal W ragasztóba (ágyazás: 6kg/m2) tagolt sík, függőleges falon, kiegészítő vakolóprofilokkal, ROCKWOOL Frontrock Max E vakolható, inhomogén kőzetgyapot lemez A1 tűzvédelmi osztályba sorolt, vagy vele egyenértékű (0,036 W/mK hővezetési tényezőjű) rendszerrel, 180 mm vastagságban.</t>
  </si>
  <si>
    <t>48-007-11.11.1-K</t>
  </si>
  <si>
    <t>Lapostető hő- és hangszigetelése; Egyenes rétegrendű lapostetők lejtésképzése, expandált polisztirolhab lemezzel, pontonkénti ragasztással és dűbelezéssel rögzítve, 2%-os lejtésben rakva</t>
  </si>
  <si>
    <t>45-000-K</t>
  </si>
  <si>
    <t>Egyéb épületlakatos szerkezetek bontása, acélelőtető</t>
  </si>
  <si>
    <t>Egyéb épületlakatos szerkezetek elhelyezése acélelőtető</t>
  </si>
  <si>
    <t>45-005-2-K</t>
  </si>
  <si>
    <t>34-001-8.3</t>
  </si>
  <si>
    <t>Előtető, rámpatető szerelése 25 kg/m² tömeg felett</t>
  </si>
  <si>
    <t>Pincefödém alatti lámpák le és visszaszerrelése</t>
  </si>
  <si>
    <t>Behajtási engedélyek kérése, egyeztetés a helyi hatóságokkal</t>
  </si>
  <si>
    <t>48-010-1.1.2.1-K</t>
  </si>
  <si>
    <t xml:space="preserve">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expandált polisztirol keményhab hőszigetelő lemez, 1000x500x 40 mm vagy műszakilag vele egyenértékű (0,036 W/mK hővezetési tényezőjű) rendszerrel. előregyártott panelek síkbeli különbségeit kiegyenlítő hőszigetelés </t>
  </si>
  <si>
    <t>45-000-3.10</t>
  </si>
  <si>
    <t>Egyéb épületlakatos szerkezetek bontása, homlokzaton lévő lámpatestek, kábelezések, és szerelvények óvatos bontása és kijelölt helyen történő deponálása</t>
  </si>
  <si>
    <t>31-090-4.3.2-K</t>
  </si>
  <si>
    <t>Beton és vasbeton szerkezetek felületi javítása, betonjavító készhabarccsal vagy szárazbetonnal, üvegszál erősítéssel, 20 mm vastagságban, kézi felület-előkészítéssel</t>
  </si>
  <si>
    <t>Födém; Mennyezet alulról hűlő födém hőszigetelése, utólag elhelyezve, vízszintes felületen, dűbelezve és ragasztva, kőzetgyapot, lécváz vagy gipszkarton merevítő profilok közé történő elhelyezésével, ROCKWOOL kasírozott kőzetgyapot lemez 140 mm (0,036 W/mK hővezetési tényezőjű) [vagy műszakilag ezzel egyenértékű]</t>
  </si>
  <si>
    <t>42-090-4.1</t>
  </si>
  <si>
    <t>Egyéb épületlakatos szerkezetek visszaszerelése, homlokzaton lévő lámpatestek, kábelezések, és szerelvények óvatos bontása és kijelölt helyen történő deponálása</t>
  </si>
  <si>
    <t>45-005-K</t>
  </si>
  <si>
    <t>Fal,-pillér,- és oszlopburkolat javítása, meglévő csempe falburkolat utólag 1 csempeidom, leverése és beépítése a környezettel összedolgozva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</si>
</sst>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0"/>
      <color indexed="8"/>
      <name val="Times New Roman CE"/>
      <charset val="238"/>
    </font>
    <font>
      <vertAlign val="superscript"/>
      <sz val="10"/>
      <color indexed="8"/>
      <name val="Times New Roman CE"/>
      <charset val="238"/>
    </font>
    <font>
      <sz val="10"/>
      <name val="Times New Roman CE"/>
      <charset val="238"/>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color rgb="FFFF0000"/>
      <name val="Times New Roman CE"/>
      <charset val="23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82">
    <xf numFmtId="0" fontId="0" fillId="0" borderId="0" xfId="0"/>
    <xf numFmtId="0" fontId="4" fillId="0" borderId="0" xfId="0" applyFont="1" applyAlignment="1">
      <alignment vertical="top" wrapText="1"/>
    </xf>
    <xf numFmtId="49" fontId="4" fillId="0" borderId="0" xfId="0" applyNumberFormat="1"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right" vertical="top" wrapText="1"/>
    </xf>
    <xf numFmtId="0" fontId="4" fillId="0" borderId="0" xfId="0" applyFont="1" applyAlignment="1">
      <alignment horizontal="right" vertical="top" wrapText="1"/>
    </xf>
    <xf numFmtId="0" fontId="5" fillId="0" borderId="1"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right" vertical="top" wrapText="1"/>
    </xf>
    <xf numFmtId="0" fontId="7" fillId="0" borderId="0" xfId="0" applyFont="1" applyAlignment="1">
      <alignment vertical="top"/>
    </xf>
    <xf numFmtId="0" fontId="6" fillId="0" borderId="2" xfId="0" applyFont="1" applyBorder="1" applyAlignment="1">
      <alignment vertical="top"/>
    </xf>
    <xf numFmtId="10" fontId="6" fillId="0" borderId="2" xfId="0" applyNumberFormat="1" applyFont="1" applyBorder="1" applyAlignment="1">
      <alignment vertical="top"/>
    </xf>
    <xf numFmtId="0" fontId="6" fillId="0" borderId="0" xfId="0" applyFont="1" applyAlignment="1">
      <alignment horizontal="left" vertical="top"/>
    </xf>
    <xf numFmtId="0" fontId="6" fillId="0" borderId="2" xfId="0" applyFont="1" applyBorder="1" applyAlignment="1">
      <alignment horizontal="right" vertical="top"/>
    </xf>
    <xf numFmtId="0" fontId="8" fillId="0" borderId="0" xfId="0" applyFont="1" applyAlignment="1">
      <alignment vertical="top" wrapText="1"/>
    </xf>
    <xf numFmtId="0" fontId="4" fillId="0" borderId="0" xfId="0"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horizontal="right" vertical="top" wrapText="1"/>
    </xf>
    <xf numFmtId="0" fontId="5" fillId="0" borderId="0" xfId="0" applyFont="1" applyAlignment="1">
      <alignment horizontal="left" vertical="top" wrapText="1"/>
    </xf>
    <xf numFmtId="3" fontId="5" fillId="0" borderId="0" xfId="0" applyNumberFormat="1" applyFont="1" applyAlignment="1">
      <alignment horizontal="right" vertical="top" wrapText="1"/>
    </xf>
    <xf numFmtId="3" fontId="5" fillId="0" borderId="1" xfId="0" applyNumberFormat="1" applyFont="1" applyBorder="1" applyAlignment="1">
      <alignment horizontal="right" vertical="top" wrapText="1"/>
    </xf>
    <xf numFmtId="0" fontId="5" fillId="0" borderId="0" xfId="0" applyFont="1" applyBorder="1" applyAlignment="1">
      <alignment horizontal="left" vertical="top" wrapText="1"/>
    </xf>
    <xf numFmtId="0" fontId="5"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3" fontId="6" fillId="0" borderId="0" xfId="0" applyNumberFormat="1" applyFont="1" applyAlignment="1">
      <alignment vertical="top" wrapText="1"/>
    </xf>
    <xf numFmtId="0" fontId="5" fillId="0" borderId="0" xfId="0" applyFont="1" applyAlignment="1">
      <alignment horizontal="right" vertical="top" wrapText="1"/>
    </xf>
    <xf numFmtId="3" fontId="4" fillId="0" borderId="0" xfId="0" applyNumberFormat="1" applyFont="1" applyAlignment="1">
      <alignment vertical="top" wrapText="1"/>
    </xf>
    <xf numFmtId="0" fontId="4" fillId="0" borderId="0" xfId="0" applyFont="1" applyFill="1" applyAlignment="1">
      <alignment horizontal="left" vertical="top" wrapText="1"/>
    </xf>
    <xf numFmtId="3" fontId="4" fillId="0" borderId="0" xfId="0" applyNumberFormat="1" applyFont="1" applyFill="1" applyAlignment="1">
      <alignment vertical="top" wrapText="1"/>
    </xf>
    <xf numFmtId="3" fontId="5" fillId="0" borderId="0" xfId="0" applyNumberFormat="1" applyFont="1" applyBorder="1" applyAlignment="1">
      <alignment vertical="top" wrapText="1"/>
    </xf>
    <xf numFmtId="3" fontId="5" fillId="0" borderId="0" xfId="0" applyNumberFormat="1" applyFont="1" applyAlignment="1">
      <alignment vertical="top" wrapText="1"/>
    </xf>
    <xf numFmtId="3" fontId="6" fillId="0" borderId="0" xfId="0" applyNumberFormat="1" applyFont="1" applyAlignment="1">
      <alignment vertical="top"/>
    </xf>
    <xf numFmtId="3" fontId="6" fillId="0" borderId="2" xfId="0" applyNumberFormat="1" applyFont="1" applyBorder="1" applyAlignment="1">
      <alignment vertical="top"/>
    </xf>
    <xf numFmtId="49" fontId="3" fillId="0" borderId="0" xfId="0" applyNumberFormat="1" applyFont="1" applyAlignment="1">
      <alignment vertical="top" wrapText="1"/>
    </xf>
    <xf numFmtId="0" fontId="6" fillId="0" borderId="0" xfId="0" applyFont="1" applyAlignment="1">
      <alignment horizontal="left" vertical="top" wrapText="1"/>
    </xf>
    <xf numFmtId="14" fontId="6" fillId="0" borderId="0" xfId="0" applyNumberFormat="1" applyFont="1" applyAlignment="1">
      <alignment horizontal="left" vertical="top"/>
    </xf>
    <xf numFmtId="0" fontId="4" fillId="0" borderId="0" xfId="0" applyFont="1" applyBorder="1" applyAlignment="1">
      <alignment horizontal="left" vertical="top" wrapText="1"/>
    </xf>
    <xf numFmtId="3" fontId="7" fillId="0" borderId="0" xfId="0" applyNumberFormat="1" applyFont="1" applyAlignment="1">
      <alignment vertical="top" wrapText="1"/>
    </xf>
    <xf numFmtId="0" fontId="4" fillId="0" borderId="0" xfId="0" applyNumberFormat="1" applyFont="1" applyAlignment="1">
      <alignment vertical="top" wrapText="1"/>
    </xf>
    <xf numFmtId="0" fontId="4" fillId="0" borderId="0" xfId="0" applyNumberFormat="1" applyFont="1" applyAlignment="1">
      <alignment horizontal="right" vertical="top" wrapText="1"/>
    </xf>
    <xf numFmtId="0" fontId="8" fillId="0" borderId="0" xfId="0" applyNumberFormat="1" applyFont="1" applyAlignment="1">
      <alignment vertical="top" wrapText="1"/>
    </xf>
    <xf numFmtId="0" fontId="7" fillId="0" borderId="0" xfId="0" applyFont="1" applyAlignment="1">
      <alignment vertical="top"/>
    </xf>
    <xf numFmtId="0" fontId="3" fillId="0" borderId="0" xfId="0" applyNumberFormat="1" applyFont="1" applyAlignment="1">
      <alignment vertical="top" wrapText="1"/>
    </xf>
    <xf numFmtId="0" fontId="3" fillId="0" borderId="0" xfId="0" applyFont="1" applyAlignment="1">
      <alignment vertical="top" wrapText="1"/>
    </xf>
    <xf numFmtId="0" fontId="8" fillId="0" borderId="0" xfId="0" applyFont="1" applyAlignment="1">
      <alignment horizontal="right" vertical="top" wrapText="1"/>
    </xf>
    <xf numFmtId="0" fontId="4" fillId="0" borderId="1" xfId="0" applyFont="1" applyBorder="1" applyAlignment="1">
      <alignment horizontal="left" vertical="top" wrapText="1"/>
    </xf>
    <xf numFmtId="0" fontId="6" fillId="0" borderId="0" xfId="0" applyFont="1" applyBorder="1" applyAlignment="1">
      <alignment vertical="top"/>
    </xf>
    <xf numFmtId="3" fontId="6" fillId="0" borderId="0" xfId="0" applyNumberFormat="1" applyFont="1" applyFill="1" applyAlignment="1">
      <alignment vertical="top" wrapText="1"/>
    </xf>
    <xf numFmtId="3" fontId="7" fillId="0" borderId="1" xfId="0" applyNumberFormat="1" applyFont="1" applyFill="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1" fontId="6" fillId="0" borderId="0" xfId="0" applyNumberFormat="1" applyFont="1" applyBorder="1" applyAlignment="1">
      <alignment vertical="top" wrapText="1"/>
    </xf>
    <xf numFmtId="0" fontId="3" fillId="0" borderId="0" xfId="0" applyFont="1" applyFill="1" applyAlignment="1">
      <alignment vertical="top" wrapText="1"/>
    </xf>
    <xf numFmtId="4" fontId="4" fillId="0" borderId="0" xfId="0" applyNumberFormat="1" applyFont="1" applyFill="1" applyAlignment="1">
      <alignment horizontal="right" vertical="top" wrapText="1"/>
    </xf>
    <xf numFmtId="49" fontId="3" fillId="0" borderId="0" xfId="0" applyNumberFormat="1" applyFont="1" applyFill="1" applyAlignment="1">
      <alignment vertical="top" wrapText="1"/>
    </xf>
    <xf numFmtId="0" fontId="6" fillId="0" borderId="0" xfId="0" applyFont="1" applyAlignment="1">
      <alignment vertical="top"/>
    </xf>
    <xf numFmtId="0" fontId="6" fillId="0" borderId="0" xfId="0" applyFont="1" applyAlignment="1">
      <alignment vertical="top"/>
    </xf>
    <xf numFmtId="0" fontId="3" fillId="0" borderId="0" xfId="0" applyFont="1" applyFill="1" applyAlignment="1">
      <alignment horizontal="right" vertical="top" wrapText="1"/>
    </xf>
    <xf numFmtId="0" fontId="6" fillId="0" borderId="0" xfId="0" applyFont="1" applyAlignment="1">
      <alignment vertical="top" wrapText="1"/>
    </xf>
    <xf numFmtId="0" fontId="6" fillId="0" borderId="0" xfId="0" applyFont="1" applyAlignment="1">
      <alignment vertical="top" wrapText="1"/>
    </xf>
    <xf numFmtId="0" fontId="3" fillId="0" borderId="0" xfId="0" applyNumberFormat="1" applyFont="1" applyFill="1" applyAlignment="1">
      <alignment vertical="top" wrapText="1"/>
    </xf>
    <xf numFmtId="0" fontId="8" fillId="0" borderId="0" xfId="0" applyFont="1" applyFill="1" applyAlignment="1">
      <alignment vertical="top" wrapText="1"/>
    </xf>
    <xf numFmtId="0" fontId="8" fillId="0" borderId="0" xfId="0" applyNumberFormat="1" applyFont="1" applyFill="1" applyAlignment="1">
      <alignment vertical="top" wrapText="1"/>
    </xf>
    <xf numFmtId="0" fontId="4" fillId="0" borderId="0" xfId="0" applyNumberFormat="1" applyFont="1" applyFill="1" applyAlignment="1">
      <alignment vertical="top" wrapText="1"/>
    </xf>
    <xf numFmtId="0" fontId="6" fillId="0" borderId="0" xfId="0" applyFont="1" applyBorder="1" applyAlignment="1">
      <alignment horizontal="center" vertical="top"/>
    </xf>
    <xf numFmtId="0" fontId="7" fillId="0" borderId="0" xfId="0" applyFont="1" applyAlignment="1">
      <alignment vertical="top"/>
    </xf>
    <xf numFmtId="0" fontId="0" fillId="0" borderId="0" xfId="0" applyAlignment="1">
      <alignment vertical="top"/>
    </xf>
    <xf numFmtId="0" fontId="6" fillId="0" borderId="0" xfId="0" applyFont="1" applyAlignment="1">
      <alignment vertical="top"/>
    </xf>
    <xf numFmtId="0" fontId="6" fillId="0" borderId="0" xfId="0" applyFont="1" applyAlignment="1">
      <alignment horizontal="center" vertical="top"/>
    </xf>
    <xf numFmtId="0" fontId="0" fillId="0" borderId="0" xfId="0" applyAlignment="1">
      <alignment horizontal="center" vertical="top"/>
    </xf>
    <xf numFmtId="3" fontId="7" fillId="0" borderId="3" xfId="0" applyNumberFormat="1" applyFont="1" applyFill="1" applyBorder="1" applyAlignment="1">
      <alignment horizontal="center" vertical="top"/>
    </xf>
    <xf numFmtId="3" fontId="6" fillId="0" borderId="2" xfId="0" applyNumberFormat="1" applyFont="1" applyBorder="1" applyAlignment="1">
      <alignment horizontal="center" vertical="top"/>
    </xf>
    <xf numFmtId="3" fontId="7" fillId="0" borderId="1" xfId="0" applyNumberFormat="1" applyFont="1" applyBorder="1" applyAlignment="1">
      <alignment horizontal="center" vertical="top"/>
    </xf>
    <xf numFmtId="0" fontId="6" fillId="0" borderId="0" xfId="0" applyFont="1" applyAlignment="1">
      <alignment horizontal="left" vertical="top"/>
    </xf>
    <xf numFmtId="0" fontId="6" fillId="0" borderId="0" xfId="0" applyFont="1" applyAlignment="1">
      <alignment vertical="top" wrapText="1"/>
    </xf>
    <xf numFmtId="0" fontId="0" fillId="0" borderId="0" xfId="0"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workbookViewId="0">
      <selection activeCell="A10" sqref="A10:D10"/>
    </sheetView>
  </sheetViews>
  <sheetFormatPr defaultRowHeight="15.75" x14ac:dyDescent="0.25"/>
  <cols>
    <col min="1" max="1" width="36.42578125" style="10" customWidth="1"/>
    <col min="2" max="2" width="10.7109375" style="10" customWidth="1"/>
    <col min="3" max="4" width="15.7109375" style="10" customWidth="1"/>
    <col min="5" max="16384" width="9.140625" style="10"/>
  </cols>
  <sheetData>
    <row r="1" spans="1:4" s="14" customFormat="1" x14ac:dyDescent="0.25">
      <c r="A1" s="71" t="s">
        <v>31</v>
      </c>
      <c r="B1" s="72"/>
      <c r="C1" s="72"/>
      <c r="D1" s="72"/>
    </row>
    <row r="2" spans="1:4" s="14" customFormat="1" x14ac:dyDescent="0.25">
      <c r="A2" s="71" t="s">
        <v>32</v>
      </c>
      <c r="B2" s="72"/>
      <c r="C2" s="72"/>
      <c r="D2" s="72"/>
    </row>
    <row r="3" spans="1:4" s="14" customFormat="1" x14ac:dyDescent="0.25">
      <c r="A3" s="71" t="s">
        <v>33</v>
      </c>
      <c r="B3" s="72"/>
      <c r="C3" s="72"/>
      <c r="D3" s="72"/>
    </row>
    <row r="4" spans="1:4" x14ac:dyDescent="0.25">
      <c r="A4" s="73" t="s">
        <v>34</v>
      </c>
      <c r="B4" s="72"/>
      <c r="C4" s="72"/>
      <c r="D4" s="72"/>
    </row>
    <row r="5" spans="1:4" x14ac:dyDescent="0.25">
      <c r="A5" s="73"/>
      <c r="B5" s="72"/>
      <c r="C5" s="72"/>
      <c r="D5" s="72"/>
    </row>
    <row r="6" spans="1:4" x14ac:dyDescent="0.25">
      <c r="A6" s="73"/>
      <c r="B6" s="72"/>
      <c r="C6" s="72"/>
      <c r="D6" s="72"/>
    </row>
    <row r="7" spans="1:4" x14ac:dyDescent="0.25">
      <c r="A7" s="73"/>
      <c r="B7" s="72"/>
      <c r="C7" s="72"/>
      <c r="D7" s="72"/>
    </row>
    <row r="9" spans="1:4" x14ac:dyDescent="0.25">
      <c r="A9" s="10" t="s">
        <v>35</v>
      </c>
      <c r="C9" s="10" t="s">
        <v>36</v>
      </c>
    </row>
    <row r="10" spans="1:4" x14ac:dyDescent="0.25">
      <c r="A10" s="79" t="s">
        <v>116</v>
      </c>
      <c r="B10" s="79"/>
      <c r="C10" s="79"/>
      <c r="D10" s="79"/>
    </row>
    <row r="11" spans="1:4" x14ac:dyDescent="0.25">
      <c r="A11" s="10" t="s">
        <v>37</v>
      </c>
      <c r="C11" s="62" t="s">
        <v>85</v>
      </c>
    </row>
    <row r="12" spans="1:4" ht="31.5" x14ac:dyDescent="0.25">
      <c r="A12" s="11" t="s">
        <v>117</v>
      </c>
      <c r="C12" s="62" t="s">
        <v>86</v>
      </c>
    </row>
    <row r="13" spans="1:4" x14ac:dyDescent="0.25">
      <c r="A13" s="10" t="s">
        <v>36</v>
      </c>
      <c r="C13" s="62" t="s">
        <v>87</v>
      </c>
    </row>
    <row r="14" spans="1:4" x14ac:dyDescent="0.25">
      <c r="A14" s="10" t="s">
        <v>36</v>
      </c>
      <c r="C14" s="62" t="s">
        <v>88</v>
      </c>
    </row>
    <row r="15" spans="1:4" x14ac:dyDescent="0.25">
      <c r="A15" s="10" t="s">
        <v>38</v>
      </c>
      <c r="C15" s="62" t="s">
        <v>89</v>
      </c>
    </row>
    <row r="16" spans="1:4" ht="31.5" x14ac:dyDescent="0.25">
      <c r="A16" s="40" t="s">
        <v>118</v>
      </c>
      <c r="D16" s="47"/>
    </row>
    <row r="17" spans="1:4" x14ac:dyDescent="0.25">
      <c r="A17" s="10" t="s">
        <v>39</v>
      </c>
    </row>
    <row r="18" spans="1:4" x14ac:dyDescent="0.25">
      <c r="A18" s="10" t="s">
        <v>39</v>
      </c>
    </row>
    <row r="19" spans="1:4" x14ac:dyDescent="0.25">
      <c r="A19" s="10" t="s">
        <v>40</v>
      </c>
    </row>
    <row r="20" spans="1:4" x14ac:dyDescent="0.25">
      <c r="A20" s="41">
        <v>43013</v>
      </c>
    </row>
    <row r="22" spans="1:4" x14ac:dyDescent="0.25">
      <c r="A22" s="74" t="s">
        <v>41</v>
      </c>
      <c r="B22" s="75"/>
      <c r="C22" s="75"/>
      <c r="D22" s="75"/>
    </row>
    <row r="23" spans="1:4" x14ac:dyDescent="0.25">
      <c r="A23" s="15" t="s">
        <v>42</v>
      </c>
      <c r="B23" s="15"/>
      <c r="C23" s="18" t="s">
        <v>43</v>
      </c>
      <c r="D23" s="18" t="s">
        <v>44</v>
      </c>
    </row>
    <row r="24" spans="1:4" x14ac:dyDescent="0.25">
      <c r="A24" s="10" t="s">
        <v>45</v>
      </c>
      <c r="C24" s="37">
        <f>ROUND(SUM(Összesítő!B2:B9),0)</f>
        <v>0</v>
      </c>
      <c r="D24" s="37">
        <f>ROUND(SUM(Összesítő!C2:C9),0)</f>
        <v>0</v>
      </c>
    </row>
    <row r="25" spans="1:4" x14ac:dyDescent="0.25">
      <c r="A25" s="15"/>
      <c r="B25" s="15"/>
      <c r="C25" s="38"/>
      <c r="D25" s="38"/>
    </row>
    <row r="26" spans="1:4" x14ac:dyDescent="0.25">
      <c r="A26" s="15" t="s">
        <v>46</v>
      </c>
      <c r="B26" s="15"/>
      <c r="C26" s="38">
        <f>ROUND(C24-C25,0)</f>
        <v>0</v>
      </c>
      <c r="D26" s="38">
        <f>ROUND(D24-D25,0)</f>
        <v>0</v>
      </c>
    </row>
    <row r="27" spans="1:4" x14ac:dyDescent="0.25">
      <c r="A27" s="10" t="s">
        <v>47</v>
      </c>
      <c r="C27" s="76">
        <f>ROUND(C26+D26,0)</f>
        <v>0</v>
      </c>
      <c r="D27" s="76"/>
    </row>
    <row r="28" spans="1:4" x14ac:dyDescent="0.25">
      <c r="A28" s="15" t="s">
        <v>48</v>
      </c>
      <c r="B28" s="16">
        <v>0.27</v>
      </c>
      <c r="C28" s="77">
        <f>ROUND(C27*B28,0)</f>
        <v>0</v>
      </c>
      <c r="D28" s="77"/>
    </row>
    <row r="29" spans="1:4" x14ac:dyDescent="0.25">
      <c r="A29" s="15" t="s">
        <v>49</v>
      </c>
      <c r="B29" s="15"/>
      <c r="C29" s="78">
        <f>ROUND(C27+C28,0)</f>
        <v>0</v>
      </c>
      <c r="D29" s="78"/>
    </row>
    <row r="32" spans="1:4" x14ac:dyDescent="0.25">
      <c r="B32" s="52"/>
      <c r="C32" s="52"/>
    </row>
    <row r="33" spans="1:3" x14ac:dyDescent="0.25">
      <c r="B33" s="70"/>
      <c r="C33" s="70"/>
    </row>
    <row r="35" spans="1:3" x14ac:dyDescent="0.25">
      <c r="A35" s="17"/>
    </row>
    <row r="36" spans="1:3" x14ac:dyDescent="0.25">
      <c r="A36" s="17"/>
    </row>
    <row r="37" spans="1:3" x14ac:dyDescent="0.25">
      <c r="A37" s="17"/>
    </row>
  </sheetData>
  <mergeCells count="13">
    <mergeCell ref="B33:C33"/>
    <mergeCell ref="A1:D1"/>
    <mergeCell ref="A2:D2"/>
    <mergeCell ref="A3:D3"/>
    <mergeCell ref="A4:D4"/>
    <mergeCell ref="A5:D5"/>
    <mergeCell ref="A6:D6"/>
    <mergeCell ref="A7:D7"/>
    <mergeCell ref="A22:D22"/>
    <mergeCell ref="C27:D27"/>
    <mergeCell ref="C28:D28"/>
    <mergeCell ref="C29:D29"/>
    <mergeCell ref="A10:D10"/>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D10" sqref="D10"/>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row>
    <row r="2" spans="1:10" ht="78.75" customHeight="1" x14ac:dyDescent="0.25">
      <c r="A2" s="8">
        <v>1</v>
      </c>
      <c r="B2" s="1" t="s">
        <v>55</v>
      </c>
      <c r="C2" s="44" t="s">
        <v>74</v>
      </c>
      <c r="D2" s="6">
        <v>1</v>
      </c>
      <c r="E2" s="1" t="s">
        <v>26</v>
      </c>
      <c r="F2" s="6">
        <v>0</v>
      </c>
      <c r="G2" s="6">
        <v>0</v>
      </c>
      <c r="H2" s="6">
        <f>ROUND(D2*F2, 0)</f>
        <v>0</v>
      </c>
      <c r="I2" s="6">
        <f>ROUND(D2*G2, 0)</f>
        <v>0</v>
      </c>
    </row>
    <row r="3" spans="1:10" x14ac:dyDescent="0.25">
      <c r="C3" s="44"/>
    </row>
    <row r="4" spans="1:10" ht="38.25" x14ac:dyDescent="0.25">
      <c r="A4" s="8">
        <v>2</v>
      </c>
      <c r="B4" s="1" t="s">
        <v>28</v>
      </c>
      <c r="C4" s="39" t="s">
        <v>29</v>
      </c>
      <c r="D4" s="6">
        <v>1</v>
      </c>
      <c r="E4" s="1" t="s">
        <v>26</v>
      </c>
      <c r="F4" s="6">
        <v>0</v>
      </c>
      <c r="G4" s="6">
        <v>0</v>
      </c>
      <c r="H4" s="6">
        <f>ROUND(D4*F4, 0)</f>
        <v>0</v>
      </c>
      <c r="I4" s="6">
        <f>ROUND(D4*G4, 0)</f>
        <v>0</v>
      </c>
    </row>
    <row r="5" spans="1:10" x14ac:dyDescent="0.25">
      <c r="C5" s="39"/>
    </row>
    <row r="6" spans="1:10" ht="38.25" x14ac:dyDescent="0.25">
      <c r="A6" s="8">
        <v>3</v>
      </c>
      <c r="B6" s="1" t="s">
        <v>84</v>
      </c>
      <c r="C6" s="39" t="s">
        <v>151</v>
      </c>
      <c r="D6" s="6">
        <v>1</v>
      </c>
      <c r="E6" s="1" t="s">
        <v>26</v>
      </c>
      <c r="F6" s="6">
        <v>0</v>
      </c>
      <c r="G6" s="6">
        <v>0</v>
      </c>
      <c r="H6" s="6">
        <f>ROUND(D6*F6, 0)</f>
        <v>0</v>
      </c>
      <c r="I6" s="6">
        <f>ROUND(D6*G6, 0)</f>
        <v>0</v>
      </c>
    </row>
    <row r="7" spans="1:10" x14ac:dyDescent="0.25">
      <c r="C7" s="39"/>
    </row>
    <row r="8" spans="1:10" ht="51" x14ac:dyDescent="0.25">
      <c r="A8" s="8">
        <v>4</v>
      </c>
      <c r="B8" s="20" t="s">
        <v>95</v>
      </c>
      <c r="C8" s="21" t="s">
        <v>94</v>
      </c>
      <c r="D8" s="6">
        <v>1</v>
      </c>
      <c r="E8" s="1" t="s">
        <v>26</v>
      </c>
      <c r="F8" s="6">
        <v>0</v>
      </c>
      <c r="G8" s="6">
        <v>0</v>
      </c>
      <c r="H8" s="6">
        <f>ROUND(D8*F8, 0)</f>
        <v>0</v>
      </c>
      <c r="I8" s="6">
        <f>ROUND(D8*G8, 0)</f>
        <v>0</v>
      </c>
    </row>
    <row r="10" spans="1:10" ht="25.5" x14ac:dyDescent="0.25">
      <c r="A10" s="8">
        <v>5</v>
      </c>
      <c r="B10" s="1" t="s">
        <v>84</v>
      </c>
      <c r="C10" s="39" t="s">
        <v>169</v>
      </c>
      <c r="D10" s="6">
        <v>1</v>
      </c>
      <c r="E10" s="1" t="s">
        <v>26</v>
      </c>
      <c r="F10" s="6">
        <v>0</v>
      </c>
      <c r="G10" s="6">
        <v>0</v>
      </c>
      <c r="H10" s="6">
        <f>ROUND(D10*F10, 0)</f>
        <v>0</v>
      </c>
      <c r="I10" s="6">
        <f>ROUND(D10*G10, 0)</f>
        <v>0</v>
      </c>
    </row>
    <row r="12" spans="1:10" s="9" customFormat="1" x14ac:dyDescent="0.25">
      <c r="A12" s="7"/>
      <c r="B12" s="3"/>
      <c r="C12" s="3" t="s">
        <v>13</v>
      </c>
      <c r="D12" s="5"/>
      <c r="E12" s="3"/>
      <c r="F12" s="5"/>
      <c r="G12" s="5"/>
      <c r="H12" s="5">
        <f>ROUND(SUM(H2:H11),0)</f>
        <v>0</v>
      </c>
      <c r="I12" s="5">
        <f>ROUND(SUM(I2:I10),0)</f>
        <v>0</v>
      </c>
      <c r="J12" s="1"/>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CE,Félkövér"&amp;10Egyéb</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4"/>
  <sheetViews>
    <sheetView workbookViewId="0">
      <selection activeCell="B7" sqref="B7"/>
    </sheetView>
  </sheetViews>
  <sheetFormatPr defaultRowHeight="15.75" x14ac:dyDescent="0.25"/>
  <cols>
    <col min="1" max="1" width="36.42578125" style="11" customWidth="1"/>
    <col min="2" max="3" width="20.7109375" style="11" customWidth="1"/>
    <col min="4" max="4" width="21.5703125" style="11" customWidth="1"/>
    <col min="5" max="5" width="9.140625" style="11"/>
    <col min="6" max="6" width="13.140625" style="11" bestFit="1" customWidth="1"/>
    <col min="7" max="16384" width="9.140625" style="11"/>
  </cols>
  <sheetData>
    <row r="1" spans="1:58" s="12" customFormat="1" x14ac:dyDescent="0.25">
      <c r="A1" s="12" t="s">
        <v>0</v>
      </c>
      <c r="B1" s="13" t="s">
        <v>1</v>
      </c>
      <c r="C1" s="13" t="s">
        <v>2</v>
      </c>
      <c r="D1" s="13" t="s">
        <v>51</v>
      </c>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row>
    <row r="2" spans="1:58" x14ac:dyDescent="0.25">
      <c r="A2" s="11" t="s">
        <v>14</v>
      </c>
      <c r="B2" s="11">
        <f>'Zsaluzás és állványozás'!H6</f>
        <v>0</v>
      </c>
      <c r="C2" s="30">
        <f>'Zsaluzás és állványozás'!I6</f>
        <v>0</v>
      </c>
      <c r="D2" s="30">
        <f>B2+C2</f>
        <v>0</v>
      </c>
      <c r="E2" s="56"/>
      <c r="F2" s="57"/>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row>
    <row r="3" spans="1:58" s="64" customFormat="1" x14ac:dyDescent="0.25">
      <c r="A3" s="64" t="s">
        <v>97</v>
      </c>
      <c r="B3" s="64">
        <f>Bádogozás!H6</f>
        <v>0</v>
      </c>
      <c r="C3" s="30">
        <f>Bádogozás!I6</f>
        <v>0</v>
      </c>
      <c r="D3" s="53">
        <f t="shared" ref="D3:D9" si="0">B3+C3</f>
        <v>0</v>
      </c>
      <c r="E3" s="56"/>
      <c r="F3" s="57"/>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row>
    <row r="4" spans="1:58" x14ac:dyDescent="0.25">
      <c r="A4" s="11" t="s">
        <v>20</v>
      </c>
      <c r="B4" s="11">
        <f>'Fa- és műanyag szerkezet'!H47</f>
        <v>0</v>
      </c>
      <c r="C4" s="11">
        <f>'Fa- és műanyag szerkezet'!I47</f>
        <v>0</v>
      </c>
      <c r="D4" s="53">
        <f t="shared" si="0"/>
        <v>0</v>
      </c>
      <c r="E4" s="56"/>
      <c r="F4" s="57"/>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row>
    <row r="5" spans="1:58" x14ac:dyDescent="0.25">
      <c r="A5" s="11" t="s">
        <v>23</v>
      </c>
      <c r="B5" s="11">
        <f>Felületképzés!H13</f>
        <v>0</v>
      </c>
      <c r="C5" s="11">
        <f>Felületképzés!I13</f>
        <v>0</v>
      </c>
      <c r="D5" s="53">
        <f t="shared" si="0"/>
        <v>0</v>
      </c>
      <c r="E5" s="56"/>
      <c r="F5" s="57"/>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58" x14ac:dyDescent="0.25">
      <c r="A6" s="11" t="s">
        <v>25</v>
      </c>
      <c r="B6" s="11">
        <f>Szigetelés!H37</f>
        <v>0</v>
      </c>
      <c r="C6" s="11">
        <f>Szigetelés!I37</f>
        <v>0</v>
      </c>
      <c r="D6" s="53">
        <f t="shared" si="0"/>
        <v>0</v>
      </c>
      <c r="E6" s="56"/>
      <c r="F6" s="57"/>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row>
    <row r="7" spans="1:58" s="65" customFormat="1" x14ac:dyDescent="0.25">
      <c r="A7" s="65" t="s">
        <v>125</v>
      </c>
      <c r="B7" s="65">
        <f>SUM('Napelemes rendszer'!H9)</f>
        <v>0</v>
      </c>
      <c r="C7" s="65">
        <f>SUM('Napelemes rendszer'!I9)</f>
        <v>0</v>
      </c>
      <c r="D7" s="53">
        <f>B7+C7</f>
        <v>0</v>
      </c>
      <c r="E7" s="56"/>
      <c r="F7" s="57"/>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x14ac:dyDescent="0.25">
      <c r="A8" s="11" t="s">
        <v>50</v>
      </c>
      <c r="B8" s="11">
        <f>'Járulékos költségek'!H17</f>
        <v>0</v>
      </c>
      <c r="C8" s="11">
        <f>'Járulékos költségek'!I17</f>
        <v>0</v>
      </c>
      <c r="D8" s="53">
        <f t="shared" si="0"/>
        <v>0</v>
      </c>
      <c r="E8" s="56"/>
      <c r="F8" s="57"/>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row>
    <row r="9" spans="1:58" x14ac:dyDescent="0.25">
      <c r="A9" s="11" t="s">
        <v>73</v>
      </c>
      <c r="B9" s="11">
        <f>Egyéb!H12</f>
        <v>0</v>
      </c>
      <c r="C9" s="11">
        <f>Egyéb!I12</f>
        <v>0</v>
      </c>
      <c r="D9" s="53">
        <f t="shared" si="0"/>
        <v>0</v>
      </c>
      <c r="E9" s="56"/>
      <c r="F9" s="57"/>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row>
    <row r="10" spans="1:58" s="12" customFormat="1" x14ac:dyDescent="0.25">
      <c r="A10" s="12" t="s">
        <v>30</v>
      </c>
      <c r="B10" s="12">
        <f>ROUND(SUM(B2:B9),0)</f>
        <v>0</v>
      </c>
      <c r="C10" s="12">
        <f>ROUND(SUM(C2:C9), 0)</f>
        <v>0</v>
      </c>
      <c r="D10" s="54">
        <f>SUM(D2:D9)</f>
        <v>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row>
    <row r="11" spans="1:58" x14ac:dyDescent="0.2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row>
    <row r="13" spans="1:58" x14ac:dyDescent="0.25">
      <c r="B13" s="30"/>
    </row>
    <row r="15" spans="1:58" x14ac:dyDescent="0.25">
      <c r="A15" s="61" t="s">
        <v>81</v>
      </c>
      <c r="D15" s="30"/>
    </row>
    <row r="17" spans="1:4" x14ac:dyDescent="0.25">
      <c r="B17" s="30"/>
    </row>
    <row r="18" spans="1:4" ht="43.5" customHeight="1" x14ac:dyDescent="0.25">
      <c r="A18" s="80" t="s">
        <v>82</v>
      </c>
      <c r="B18" s="81"/>
      <c r="C18" s="81"/>
      <c r="D18" s="81"/>
    </row>
    <row r="22" spans="1:4" x14ac:dyDescent="0.25">
      <c r="B22" s="30"/>
    </row>
    <row r="24" spans="1:4" x14ac:dyDescent="0.25">
      <c r="B24" s="43"/>
      <c r="C24" s="43"/>
    </row>
  </sheetData>
  <mergeCells count="1">
    <mergeCell ref="A18:D18"/>
  </mergeCells>
  <pageMargins left="1" right="1" top="1" bottom="1" header="0.41666666666666669" footer="0.41666666666666669"/>
  <pageSetup paperSize="9" scale="80" fitToHeight="0"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15" zoomScaleNormal="115" workbookViewId="0">
      <selection activeCell="H6" sqref="H6"/>
    </sheetView>
  </sheetViews>
  <sheetFormatPr defaultRowHeight="12.75" x14ac:dyDescent="0.25"/>
  <cols>
    <col min="1" max="1" width="4.28515625" style="8" customWidth="1"/>
    <col min="2" max="2" width="9.28515625" style="1" customWidth="1"/>
    <col min="3" max="3" width="37.2851562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140.25" x14ac:dyDescent="0.25">
      <c r="A2" s="8">
        <v>1</v>
      </c>
      <c r="B2" s="1" t="s">
        <v>92</v>
      </c>
      <c r="C2" s="1" t="s">
        <v>90</v>
      </c>
      <c r="D2" s="6">
        <v>1200</v>
      </c>
      <c r="E2" s="1" t="s">
        <v>12</v>
      </c>
      <c r="F2" s="6">
        <v>0</v>
      </c>
      <c r="G2" s="6">
        <v>0</v>
      </c>
      <c r="H2" s="6">
        <v>0</v>
      </c>
      <c r="I2" s="6">
        <v>0</v>
      </c>
    </row>
    <row r="4" spans="1:9" ht="51" x14ac:dyDescent="0.25">
      <c r="A4" s="8">
        <v>2</v>
      </c>
      <c r="B4" s="1" t="s">
        <v>93</v>
      </c>
      <c r="C4" s="1" t="s">
        <v>91</v>
      </c>
      <c r="D4" s="6">
        <v>40</v>
      </c>
      <c r="E4" s="1" t="s">
        <v>12</v>
      </c>
      <c r="F4" s="6">
        <v>0</v>
      </c>
      <c r="G4" s="6">
        <v>0</v>
      </c>
      <c r="H4" s="6">
        <v>0</v>
      </c>
      <c r="I4" s="6">
        <v>0</v>
      </c>
    </row>
    <row r="6" spans="1:9" s="9" customFormat="1" x14ac:dyDescent="0.25">
      <c r="A6" s="7"/>
      <c r="B6" s="3"/>
      <c r="C6" s="3" t="s">
        <v>13</v>
      </c>
      <c r="D6" s="5"/>
      <c r="E6" s="3"/>
      <c r="F6" s="5"/>
      <c r="G6" s="5"/>
      <c r="H6" s="5">
        <f>ROUND(SUM(H2:H4),0)</f>
        <v>0</v>
      </c>
      <c r="I6" s="25">
        <f>ROUND(SUM(I2:I5),0)</f>
        <v>0</v>
      </c>
    </row>
    <row r="10" spans="1:9" x14ac:dyDescent="0.25">
      <c r="C10" s="44"/>
    </row>
  </sheetData>
  <pageMargins left="0.2361111111111111" right="0.2361111111111111" top="0.69444444444444442" bottom="0.69444444444444442" header="0.41666666666666669" footer="0.41666666666666669"/>
  <pageSetup paperSize="9" scale="97" fitToHeight="0" orientation="portrait" useFirstPageNumber="1" r:id="rId1"/>
  <headerFooter>
    <oddHeader>&amp;L&amp;"Times New Roman CE,bold"&amp;10 Zsaluzás és állványozás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15" zoomScaleNormal="115" workbookViewId="0">
      <selection activeCell="H6" sqref="H6"/>
    </sheetView>
  </sheetViews>
  <sheetFormatPr defaultRowHeight="12.75" x14ac:dyDescent="0.25"/>
  <cols>
    <col min="1" max="1" width="4.28515625" style="8" customWidth="1"/>
    <col min="2" max="2" width="9.28515625" style="1" customWidth="1"/>
    <col min="3" max="3" width="37.2851562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33">
        <v>1</v>
      </c>
      <c r="B2" s="20" t="s">
        <v>98</v>
      </c>
      <c r="C2" s="21" t="s">
        <v>102</v>
      </c>
      <c r="D2" s="22">
        <v>100</v>
      </c>
      <c r="E2" s="20" t="s">
        <v>99</v>
      </c>
      <c r="F2" s="6">
        <v>0</v>
      </c>
      <c r="G2" s="6">
        <v>0</v>
      </c>
      <c r="H2" s="22">
        <f>ROUND(D2*F2, 0)</f>
        <v>0</v>
      </c>
      <c r="I2" s="22">
        <f>ROUND(D2*G2, 0)</f>
        <v>0</v>
      </c>
    </row>
    <row r="4" spans="1:9" ht="102" x14ac:dyDescent="0.25">
      <c r="A4" s="8">
        <v>2</v>
      </c>
      <c r="B4" s="1" t="s">
        <v>149</v>
      </c>
      <c r="C4" s="60" t="s">
        <v>100</v>
      </c>
      <c r="D4" s="6">
        <v>100</v>
      </c>
      <c r="E4" s="1" t="s">
        <v>99</v>
      </c>
      <c r="F4" s="6">
        <v>0</v>
      </c>
      <c r="G4" s="6">
        <v>0</v>
      </c>
      <c r="H4" s="6">
        <f>ROUND(D4*F4, 0)</f>
        <v>0</v>
      </c>
      <c r="I4" s="6">
        <f>ROUND(D4*G4, 0)</f>
        <v>0</v>
      </c>
    </row>
    <row r="6" spans="1:9" s="9" customFormat="1" x14ac:dyDescent="0.25">
      <c r="A6" s="7"/>
      <c r="B6" s="3"/>
      <c r="C6" s="3" t="s">
        <v>13</v>
      </c>
      <c r="D6" s="5"/>
      <c r="E6" s="3"/>
      <c r="F6" s="5"/>
      <c r="G6" s="5"/>
      <c r="H6" s="5">
        <f>ROUND(SUM(H2:H4),0)</f>
        <v>0</v>
      </c>
      <c r="I6" s="25">
        <f>ROUND(SUM(I2:I4),0)</f>
        <v>0</v>
      </c>
    </row>
    <row r="10" spans="1:9" x14ac:dyDescent="0.25">
      <c r="C10" s="44"/>
    </row>
  </sheetData>
  <pageMargins left="0.2361111111111111" right="0.2361111111111111" top="0.69444444444444442" bottom="0.69444444444444442" header="0.41666666666666669" footer="0.41666666666666669"/>
  <pageSetup paperSize="9" scale="97" fitToHeight="0" orientation="portrait" useFirstPageNumber="1" r:id="rId1"/>
  <headerFooter>
    <oddHeader>&amp;L&amp;"Times New Roman CE,bold"&amp;10 Zsaluzás és állványozás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topLeftCell="A4" zoomScale="115" zoomScaleNormal="115" workbookViewId="0">
      <selection activeCell="D12" sqref="D12"/>
    </sheetView>
  </sheetViews>
  <sheetFormatPr defaultRowHeight="12.75" x14ac:dyDescent="0.25"/>
  <cols>
    <col min="1" max="1" width="4.28515625" style="8" customWidth="1"/>
    <col min="2" max="2" width="9.28515625" style="1" customWidth="1"/>
    <col min="3" max="3" width="36.710937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1" width="10.7109375" style="32"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c r="J1" s="19"/>
      <c r="K1" s="36"/>
    </row>
    <row r="2" spans="1:11" s="4" customFormat="1" x14ac:dyDescent="0.25">
      <c r="A2" s="26"/>
      <c r="B2" s="9"/>
      <c r="C2" s="9"/>
      <c r="D2" s="27"/>
      <c r="E2" s="9"/>
      <c r="F2" s="27"/>
      <c r="G2" s="27"/>
      <c r="H2" s="27"/>
      <c r="I2" s="27"/>
      <c r="J2" s="19"/>
      <c r="K2" s="36"/>
    </row>
    <row r="3" spans="1:11" ht="28.5" x14ac:dyDescent="0.25">
      <c r="A3" s="8">
        <v>1</v>
      </c>
      <c r="B3" s="1" t="s">
        <v>56</v>
      </c>
      <c r="C3" s="2" t="s">
        <v>67</v>
      </c>
      <c r="D3" s="6">
        <v>15</v>
      </c>
      <c r="E3" s="1" t="s">
        <v>19</v>
      </c>
      <c r="F3" s="6">
        <v>0</v>
      </c>
      <c r="G3" s="22">
        <v>0</v>
      </c>
      <c r="H3" s="6">
        <f>ROUND(D3*F3, 0)</f>
        <v>0</v>
      </c>
      <c r="I3" s="6">
        <f>ROUND(D3*G3, 0)</f>
        <v>0</v>
      </c>
      <c r="J3" s="19"/>
    </row>
    <row r="4" spans="1:11" ht="28.5" x14ac:dyDescent="0.25">
      <c r="A4" s="8">
        <v>2</v>
      </c>
      <c r="B4" s="1" t="s">
        <v>134</v>
      </c>
      <c r="C4" s="2" t="s">
        <v>135</v>
      </c>
      <c r="D4" s="6">
        <v>155</v>
      </c>
      <c r="E4" s="1" t="s">
        <v>19</v>
      </c>
      <c r="F4" s="6">
        <v>0</v>
      </c>
      <c r="G4" s="22">
        <v>0</v>
      </c>
      <c r="H4" s="6">
        <f>ROUND(D4*F4, 0)</f>
        <v>0</v>
      </c>
      <c r="I4" s="6">
        <f>ROUND(D4*G4, 0)</f>
        <v>0</v>
      </c>
      <c r="J4" s="19"/>
    </row>
    <row r="5" spans="1:11" ht="28.5" x14ac:dyDescent="0.25">
      <c r="A5" s="8">
        <v>3</v>
      </c>
      <c r="B5" s="1" t="s">
        <v>57</v>
      </c>
      <c r="C5" s="2" t="s">
        <v>136</v>
      </c>
      <c r="D5" s="6">
        <v>65</v>
      </c>
      <c r="E5" s="1" t="s">
        <v>19</v>
      </c>
      <c r="F5" s="6">
        <v>0</v>
      </c>
      <c r="G5" s="22">
        <v>0</v>
      </c>
      <c r="H5" s="6">
        <f>ROUND(D5*F5, 0)</f>
        <v>0</v>
      </c>
      <c r="I5" s="6">
        <f>ROUND(D5*G5, 0)</f>
        <v>0</v>
      </c>
      <c r="J5" s="19"/>
    </row>
    <row r="6" spans="1:11" ht="28.5" x14ac:dyDescent="0.25">
      <c r="A6" s="8">
        <v>4</v>
      </c>
      <c r="B6" s="1" t="s">
        <v>58</v>
      </c>
      <c r="C6" s="2" t="s">
        <v>66</v>
      </c>
      <c r="D6" s="6">
        <v>45</v>
      </c>
      <c r="E6" s="1" t="s">
        <v>19</v>
      </c>
      <c r="F6" s="6">
        <v>0</v>
      </c>
      <c r="G6" s="22">
        <v>0</v>
      </c>
      <c r="H6" s="6">
        <f>ROUND(D6*F6, 0)</f>
        <v>0</v>
      </c>
      <c r="I6" s="6">
        <f>ROUND(D6*G6, 0)</f>
        <v>0</v>
      </c>
      <c r="J6" s="19"/>
    </row>
    <row r="7" spans="1:11" x14ac:dyDescent="0.25">
      <c r="C7" s="2"/>
    </row>
    <row r="8" spans="1:11" ht="68.25" customHeight="1" x14ac:dyDescent="0.25">
      <c r="A8" s="8">
        <v>5</v>
      </c>
      <c r="B8" s="20" t="s">
        <v>21</v>
      </c>
      <c r="C8" s="21" t="s">
        <v>72</v>
      </c>
      <c r="D8" s="6">
        <v>110</v>
      </c>
      <c r="E8" s="1" t="s">
        <v>12</v>
      </c>
      <c r="F8" s="22">
        <v>0</v>
      </c>
      <c r="G8" s="6">
        <v>0</v>
      </c>
      <c r="H8" s="6">
        <f>ROUND(D8*F8, 0)</f>
        <v>0</v>
      </c>
      <c r="I8" s="6">
        <f>ROUND(D8*G8, 0)</f>
        <v>0</v>
      </c>
      <c r="J8" s="19"/>
    </row>
    <row r="9" spans="1:11" ht="52.5" customHeight="1" x14ac:dyDescent="0.25">
      <c r="B9" s="20"/>
      <c r="C9" s="44" t="s">
        <v>68</v>
      </c>
    </row>
    <row r="10" spans="1:11" ht="68.25" customHeight="1" x14ac:dyDescent="0.25">
      <c r="A10" s="8">
        <v>6</v>
      </c>
      <c r="B10" s="20" t="s">
        <v>22</v>
      </c>
      <c r="C10" s="21" t="s">
        <v>77</v>
      </c>
      <c r="D10" s="6">
        <v>110</v>
      </c>
      <c r="E10" s="1" t="s">
        <v>12</v>
      </c>
      <c r="F10" s="22">
        <v>0</v>
      </c>
      <c r="G10" s="22">
        <v>0</v>
      </c>
      <c r="H10" s="6">
        <f>ROUND(D10*F10, 0)</f>
        <v>0</v>
      </c>
      <c r="I10" s="6">
        <f>ROUND(D10*G10, 0)</f>
        <v>0</v>
      </c>
      <c r="J10" s="19"/>
    </row>
    <row r="11" spans="1:11" x14ac:dyDescent="0.25">
      <c r="B11" s="20"/>
      <c r="C11" s="21"/>
      <c r="F11" s="22"/>
      <c r="G11" s="22"/>
      <c r="J11" s="19"/>
    </row>
    <row r="12" spans="1:11" ht="51" x14ac:dyDescent="0.25">
      <c r="A12" s="8">
        <v>7</v>
      </c>
      <c r="B12" s="20" t="s">
        <v>177</v>
      </c>
      <c r="C12" s="21" t="s">
        <v>180</v>
      </c>
      <c r="D12" s="22">
        <v>10</v>
      </c>
      <c r="E12" s="1" t="s">
        <v>12</v>
      </c>
      <c r="F12" s="22">
        <v>0</v>
      </c>
      <c r="G12" s="22">
        <v>0</v>
      </c>
      <c r="H12" s="6">
        <f>ROUND(D12*F12, 0)</f>
        <v>0</v>
      </c>
      <c r="I12" s="6">
        <f>ROUND(D12*G12, 0)</f>
        <v>0</v>
      </c>
      <c r="J12" s="19"/>
    </row>
    <row r="13" spans="1:11" x14ac:dyDescent="0.25">
      <c r="B13" s="20"/>
      <c r="C13" s="21"/>
      <c r="J13" s="19"/>
    </row>
    <row r="14" spans="1:11" ht="51" x14ac:dyDescent="0.25">
      <c r="C14" s="49" t="s">
        <v>69</v>
      </c>
    </row>
    <row r="15" spans="1:11" ht="81.75" customHeight="1" x14ac:dyDescent="0.25">
      <c r="C15" s="1" t="s">
        <v>83</v>
      </c>
    </row>
    <row r="16" spans="1:11" ht="131.25" customHeight="1" x14ac:dyDescent="0.25">
      <c r="C16" s="1" t="s">
        <v>70</v>
      </c>
    </row>
    <row r="17" spans="1:9" ht="105" customHeight="1" x14ac:dyDescent="0.25">
      <c r="C17" s="20" t="s">
        <v>63</v>
      </c>
    </row>
    <row r="18" spans="1:9" ht="25.5" x14ac:dyDescent="0.25">
      <c r="C18" s="20" t="s">
        <v>71</v>
      </c>
    </row>
    <row r="19" spans="1:9" ht="25.5" x14ac:dyDescent="0.25">
      <c r="C19" s="1" t="s">
        <v>64</v>
      </c>
    </row>
    <row r="21" spans="1:9" ht="102" x14ac:dyDescent="0.25">
      <c r="A21" s="8">
        <v>8</v>
      </c>
      <c r="B21" s="1" t="s">
        <v>16</v>
      </c>
      <c r="C21" s="1" t="s">
        <v>137</v>
      </c>
    </row>
    <row r="22" spans="1:9" x14ac:dyDescent="0.25">
      <c r="C22" s="1" t="s">
        <v>126</v>
      </c>
      <c r="D22" s="50"/>
    </row>
    <row r="23" spans="1:9" x14ac:dyDescent="0.25">
      <c r="C23" s="1" t="s">
        <v>59</v>
      </c>
      <c r="D23" s="6">
        <v>64</v>
      </c>
      <c r="E23" s="1" t="s">
        <v>15</v>
      </c>
      <c r="F23" s="6">
        <v>0</v>
      </c>
      <c r="G23" s="22">
        <v>0</v>
      </c>
      <c r="H23" s="6">
        <f>ROUND(D23*F23, 0)</f>
        <v>0</v>
      </c>
      <c r="I23" s="6">
        <f>ROUND(D23*G23, 0)</f>
        <v>0</v>
      </c>
    </row>
    <row r="25" spans="1:9" ht="127.5" x14ac:dyDescent="0.25">
      <c r="A25" s="8">
        <v>9</v>
      </c>
      <c r="B25" s="1" t="s">
        <v>17</v>
      </c>
      <c r="C25" s="58" t="s">
        <v>138</v>
      </c>
    </row>
    <row r="26" spans="1:9" x14ac:dyDescent="0.25">
      <c r="C26" s="1" t="s">
        <v>127</v>
      </c>
      <c r="D26" s="50"/>
    </row>
    <row r="27" spans="1:9" x14ac:dyDescent="0.25">
      <c r="C27" s="1" t="s">
        <v>60</v>
      </c>
      <c r="D27" s="6">
        <v>6</v>
      </c>
      <c r="E27" s="1" t="s">
        <v>15</v>
      </c>
      <c r="F27" s="6">
        <v>0</v>
      </c>
      <c r="G27" s="6">
        <f>$G$23</f>
        <v>0</v>
      </c>
      <c r="H27" s="6">
        <f>ROUND(D27*F27, 0)</f>
        <v>0</v>
      </c>
      <c r="I27" s="6">
        <f>ROUND(D27*G27, 0)</f>
        <v>0</v>
      </c>
    </row>
    <row r="29" spans="1:9" ht="108.75" customHeight="1" x14ac:dyDescent="0.25">
      <c r="A29" s="8">
        <v>10</v>
      </c>
      <c r="B29" s="1" t="s">
        <v>18</v>
      </c>
      <c r="C29" s="58" t="s">
        <v>139</v>
      </c>
    </row>
    <row r="30" spans="1:9" x14ac:dyDescent="0.25">
      <c r="C30" s="1" t="s">
        <v>128</v>
      </c>
    </row>
    <row r="31" spans="1:9" x14ac:dyDescent="0.25">
      <c r="C31" s="1" t="s">
        <v>61</v>
      </c>
      <c r="D31" s="6">
        <v>14</v>
      </c>
      <c r="E31" s="1" t="s">
        <v>15</v>
      </c>
      <c r="F31" s="6">
        <v>0</v>
      </c>
      <c r="G31" s="6">
        <f>$G$23</f>
        <v>0</v>
      </c>
      <c r="H31" s="6">
        <f>ROUND(D31*F31, 0)</f>
        <v>0</v>
      </c>
      <c r="I31" s="6">
        <f>ROUND(D31*G31, 0)</f>
        <v>0</v>
      </c>
    </row>
    <row r="33" spans="1:11" ht="102" x14ac:dyDescent="0.25">
      <c r="A33" s="8">
        <v>11</v>
      </c>
      <c r="B33" s="1" t="s">
        <v>152</v>
      </c>
      <c r="C33" s="1" t="s">
        <v>140</v>
      </c>
    </row>
    <row r="34" spans="1:11" x14ac:dyDescent="0.25">
      <c r="C34" s="1" t="s">
        <v>129</v>
      </c>
    </row>
    <row r="35" spans="1:11" x14ac:dyDescent="0.25">
      <c r="C35" s="1" t="s">
        <v>130</v>
      </c>
      <c r="D35" s="6">
        <v>18</v>
      </c>
      <c r="E35" s="1" t="s">
        <v>15</v>
      </c>
      <c r="F35" s="6">
        <v>0</v>
      </c>
      <c r="G35" s="6">
        <f>$G$23</f>
        <v>0</v>
      </c>
      <c r="H35" s="6">
        <f>ROUND(D35*F35, 0)</f>
        <v>0</v>
      </c>
      <c r="I35" s="6">
        <f>ROUND(D35*G35, 0)</f>
        <v>0</v>
      </c>
    </row>
    <row r="37" spans="1:11" ht="114.75" x14ac:dyDescent="0.25">
      <c r="A37" s="8">
        <v>12</v>
      </c>
      <c r="B37" s="1" t="s">
        <v>153</v>
      </c>
      <c r="C37" s="1" t="s">
        <v>141</v>
      </c>
    </row>
    <row r="38" spans="1:11" x14ac:dyDescent="0.25">
      <c r="C38" s="1" t="s">
        <v>132</v>
      </c>
    </row>
    <row r="39" spans="1:11" x14ac:dyDescent="0.25">
      <c r="C39" s="1" t="s">
        <v>131</v>
      </c>
      <c r="D39" s="6">
        <v>16</v>
      </c>
      <c r="E39" s="1" t="s">
        <v>15</v>
      </c>
      <c r="F39" s="6">
        <v>0</v>
      </c>
      <c r="G39" s="6">
        <f>$G$23</f>
        <v>0</v>
      </c>
      <c r="H39" s="6">
        <f>ROUND(D39*F39, 0)</f>
        <v>0</v>
      </c>
      <c r="I39" s="6">
        <f>ROUND(D39*G39, 0)</f>
        <v>0</v>
      </c>
    </row>
    <row r="41" spans="1:11" ht="89.25" x14ac:dyDescent="0.25">
      <c r="A41" s="8">
        <v>13</v>
      </c>
      <c r="B41" s="1" t="s">
        <v>154</v>
      </c>
      <c r="C41" s="1" t="s">
        <v>142</v>
      </c>
    </row>
    <row r="42" spans="1:11" x14ac:dyDescent="0.25">
      <c r="C42" s="1" t="s">
        <v>133</v>
      </c>
    </row>
    <row r="43" spans="1:11" x14ac:dyDescent="0.25">
      <c r="C43" s="1" t="s">
        <v>62</v>
      </c>
      <c r="D43" s="6">
        <v>2</v>
      </c>
      <c r="E43" s="1" t="s">
        <v>15</v>
      </c>
      <c r="F43" s="6">
        <v>0</v>
      </c>
      <c r="G43" s="6">
        <f>$G$23</f>
        <v>0</v>
      </c>
      <c r="H43" s="6">
        <f>ROUND(D43*F43, 0)</f>
        <v>0</v>
      </c>
      <c r="I43" s="6">
        <f>ROUND(D43*G43, 0)</f>
        <v>0</v>
      </c>
    </row>
    <row r="45" spans="1:11" ht="102" x14ac:dyDescent="0.25">
      <c r="A45" s="8">
        <v>14</v>
      </c>
      <c r="B45" s="1" t="s">
        <v>84</v>
      </c>
      <c r="C45" s="20" t="s">
        <v>63</v>
      </c>
      <c r="D45" s="6">
        <v>64</v>
      </c>
      <c r="E45" s="1" t="s">
        <v>15</v>
      </c>
      <c r="F45" s="6">
        <v>0</v>
      </c>
      <c r="G45" s="6">
        <v>0</v>
      </c>
      <c r="H45" s="6">
        <v>0</v>
      </c>
      <c r="I45" s="6">
        <v>0</v>
      </c>
    </row>
    <row r="47" spans="1:11" s="9" customFormat="1" x14ac:dyDescent="0.25">
      <c r="A47" s="7"/>
      <c r="B47" s="3"/>
      <c r="C47" s="3" t="s">
        <v>13</v>
      </c>
      <c r="D47" s="5"/>
      <c r="E47" s="3"/>
      <c r="F47" s="5"/>
      <c r="G47" s="5"/>
      <c r="H47" s="5">
        <f>ROUND(SUM(H3:H45),0)</f>
        <v>0</v>
      </c>
      <c r="I47" s="5">
        <f>ROUND(SUM(I3:I45),0)</f>
        <v>0</v>
      </c>
      <c r="K47" s="35"/>
    </row>
    <row r="49" spans="3:9" x14ac:dyDescent="0.25">
      <c r="C49" s="23"/>
      <c r="I49" s="24"/>
    </row>
    <row r="50" spans="3:9" x14ac:dyDescent="0.25">
      <c r="C50" s="23"/>
    </row>
    <row r="51" spans="3:9" x14ac:dyDescent="0.25">
      <c r="I51" s="22"/>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Fa- és műanyag szerkezet elhelyezése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F10" sqref="F10"/>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c r="J1" s="31"/>
    </row>
    <row r="3" spans="1:10" ht="68.25" customHeight="1" x14ac:dyDescent="0.25">
      <c r="A3" s="8">
        <v>1</v>
      </c>
      <c r="B3" s="20" t="s">
        <v>53</v>
      </c>
      <c r="C3" s="21" t="s">
        <v>54</v>
      </c>
      <c r="D3" s="6">
        <v>20</v>
      </c>
      <c r="E3" s="1" t="s">
        <v>12</v>
      </c>
      <c r="F3" s="6">
        <v>0</v>
      </c>
      <c r="G3" s="6">
        <v>0</v>
      </c>
      <c r="H3" s="22">
        <f>ROUND(D3*F3, 0)</f>
        <v>0</v>
      </c>
      <c r="I3" s="22">
        <f>ROUND(D3*G3, 0)</f>
        <v>0</v>
      </c>
      <c r="J3" s="34"/>
    </row>
    <row r="4" spans="1:10" x14ac:dyDescent="0.25">
      <c r="B4" s="20"/>
      <c r="C4" s="21"/>
      <c r="H4" s="22"/>
      <c r="I4" s="22"/>
      <c r="J4" s="34"/>
    </row>
    <row r="5" spans="1:10" ht="52.5" customHeight="1" x14ac:dyDescent="0.25">
      <c r="A5" s="8">
        <v>2</v>
      </c>
      <c r="B5" s="20" t="s">
        <v>65</v>
      </c>
      <c r="C5" s="21" t="s">
        <v>78</v>
      </c>
      <c r="D5" s="6">
        <v>940</v>
      </c>
      <c r="E5" s="1" t="s">
        <v>12</v>
      </c>
      <c r="F5" s="6">
        <v>0</v>
      </c>
      <c r="G5" s="6">
        <v>0</v>
      </c>
      <c r="H5" s="22">
        <f>ROUND(D5*F5, 0)</f>
        <v>0</v>
      </c>
      <c r="I5" s="22">
        <f>ROUND(D5*G5, 0)</f>
        <v>0</v>
      </c>
      <c r="J5" s="34"/>
    </row>
    <row r="6" spans="1:10" x14ac:dyDescent="0.25">
      <c r="B6" s="20"/>
      <c r="C6" s="21"/>
      <c r="H6" s="22"/>
      <c r="I6" s="22"/>
      <c r="J6" s="34"/>
    </row>
    <row r="7" spans="1:10" ht="51" x14ac:dyDescent="0.25">
      <c r="A7" s="33">
        <v>3</v>
      </c>
      <c r="B7" s="20" t="s">
        <v>174</v>
      </c>
      <c r="C7" s="69" t="s">
        <v>175</v>
      </c>
      <c r="D7" s="22">
        <v>30</v>
      </c>
      <c r="E7" s="20" t="s">
        <v>12</v>
      </c>
      <c r="F7" s="22">
        <v>0</v>
      </c>
      <c r="G7" s="22">
        <v>0</v>
      </c>
      <c r="H7" s="22">
        <f>ROUND(D7*F7, 0)</f>
        <v>0</v>
      </c>
      <c r="I7" s="22">
        <f>ROUND(D7*G7, 0)</f>
        <v>0</v>
      </c>
      <c r="J7" s="34"/>
    </row>
    <row r="8" spans="1:10" x14ac:dyDescent="0.25">
      <c r="B8" s="20"/>
      <c r="C8" s="21"/>
      <c r="H8" s="22"/>
      <c r="I8" s="22"/>
      <c r="J8" s="34"/>
    </row>
    <row r="9" spans="1:10" s="20" customFormat="1" ht="127.5" x14ac:dyDescent="0.25">
      <c r="A9" s="33">
        <v>4</v>
      </c>
      <c r="B9" s="20" t="s">
        <v>52</v>
      </c>
      <c r="C9" s="1" t="s">
        <v>79</v>
      </c>
      <c r="D9" s="22">
        <v>940</v>
      </c>
      <c r="E9" s="20" t="s">
        <v>12</v>
      </c>
      <c r="F9" s="22">
        <v>0</v>
      </c>
      <c r="G9" s="22">
        <v>0</v>
      </c>
      <c r="H9" s="22">
        <f>ROUND(D9*F9, 0)</f>
        <v>0</v>
      </c>
      <c r="I9" s="22">
        <f>ROUND(D9*G9, 0)</f>
        <v>0</v>
      </c>
      <c r="J9" s="34"/>
    </row>
    <row r="10" spans="1:10" s="20" customFormat="1" x14ac:dyDescent="0.25">
      <c r="A10" s="33"/>
      <c r="C10" s="60"/>
      <c r="D10" s="22"/>
      <c r="F10" s="22"/>
      <c r="G10" s="22"/>
      <c r="H10" s="22"/>
      <c r="I10" s="22"/>
      <c r="J10" s="34"/>
    </row>
    <row r="11" spans="1:10" ht="114.75" x14ac:dyDescent="0.25">
      <c r="A11" s="33">
        <v>5</v>
      </c>
      <c r="B11" s="20" t="s">
        <v>76</v>
      </c>
      <c r="C11" s="44" t="s">
        <v>101</v>
      </c>
      <c r="D11" s="22">
        <v>60</v>
      </c>
      <c r="E11" s="20" t="s">
        <v>12</v>
      </c>
      <c r="F11" s="22">
        <v>0</v>
      </c>
      <c r="G11" s="22">
        <v>0</v>
      </c>
      <c r="H11" s="22">
        <f>ROUND(D11*F11, 0)</f>
        <v>0</v>
      </c>
      <c r="I11" s="22">
        <f>ROUND(D11*G11, 0)</f>
        <v>0</v>
      </c>
      <c r="J11" s="32"/>
    </row>
    <row r="12" spans="1:10" x14ac:dyDescent="0.25">
      <c r="A12" s="33"/>
      <c r="B12" s="20"/>
      <c r="C12" s="44"/>
      <c r="D12" s="22"/>
      <c r="E12" s="20"/>
      <c r="F12" s="22"/>
      <c r="G12" s="22"/>
      <c r="H12" s="22"/>
      <c r="I12" s="22"/>
      <c r="J12" s="32"/>
    </row>
    <row r="13" spans="1:10" s="9" customFormat="1" x14ac:dyDescent="0.25">
      <c r="A13" s="7"/>
      <c r="B13" s="3"/>
      <c r="C13" s="3" t="s">
        <v>13</v>
      </c>
      <c r="D13" s="5"/>
      <c r="E13" s="3"/>
      <c r="F13" s="5"/>
      <c r="G13" s="5"/>
      <c r="H13" s="5">
        <f>ROUND(SUM(H2:H11),0)</f>
        <v>0</v>
      </c>
      <c r="I13" s="5">
        <f>ROUND(SUM(I2:I11),0)</f>
        <v>0</v>
      </c>
      <c r="J13" s="35"/>
    </row>
    <row r="17" spans="5:9" x14ac:dyDescent="0.25">
      <c r="I17" s="45"/>
    </row>
    <row r="18" spans="5:9" x14ac:dyDescent="0.25">
      <c r="E18" s="44"/>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CE,bold"&amp;10 Felületképzés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opLeftCell="A30" zoomScaleNormal="100" workbookViewId="0">
      <selection activeCell="C37" sqref="C37"/>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hidden="1" customWidth="1"/>
    <col min="11" max="11" width="15.140625" style="1" customWidth="1"/>
    <col min="12" max="16384" width="9.140625" style="1"/>
  </cols>
  <sheetData>
    <row r="1" spans="1:14" s="4" customFormat="1" ht="25.5" x14ac:dyDescent="0.25">
      <c r="A1" s="7" t="s">
        <v>3</v>
      </c>
      <c r="B1" s="3" t="s">
        <v>4</v>
      </c>
      <c r="C1" s="3" t="s">
        <v>5</v>
      </c>
      <c r="D1" s="5" t="s">
        <v>6</v>
      </c>
      <c r="E1" s="3" t="s">
        <v>7</v>
      </c>
      <c r="F1" s="5" t="s">
        <v>8</v>
      </c>
      <c r="G1" s="5" t="s">
        <v>9</v>
      </c>
      <c r="H1" s="5" t="s">
        <v>10</v>
      </c>
      <c r="I1" s="5" t="s">
        <v>11</v>
      </c>
      <c r="J1" s="31" t="s">
        <v>51</v>
      </c>
      <c r="L1" s="19"/>
      <c r="M1" s="19"/>
      <c r="N1" s="19"/>
    </row>
    <row r="2" spans="1:14" s="4" customFormat="1" x14ac:dyDescent="0.25">
      <c r="A2" s="26"/>
      <c r="B2" s="9"/>
      <c r="C2" s="9"/>
      <c r="D2" s="27"/>
      <c r="E2" s="9"/>
      <c r="F2" s="27"/>
      <c r="G2" s="27"/>
      <c r="H2" s="27"/>
      <c r="I2" s="27"/>
      <c r="L2" s="19"/>
      <c r="M2" s="19"/>
      <c r="N2" s="19"/>
    </row>
    <row r="3" spans="1:14" s="4" customFormat="1" ht="38.25" x14ac:dyDescent="0.25">
      <c r="A3" s="8">
        <v>1</v>
      </c>
      <c r="B3" s="1" t="s">
        <v>84</v>
      </c>
      <c r="C3" s="1" t="s">
        <v>96</v>
      </c>
      <c r="D3" s="6">
        <v>395</v>
      </c>
      <c r="E3" s="1" t="s">
        <v>12</v>
      </c>
      <c r="F3" s="6">
        <v>0</v>
      </c>
      <c r="G3" s="6">
        <v>0</v>
      </c>
      <c r="H3" s="6">
        <v>0</v>
      </c>
      <c r="I3" s="6">
        <v>0</v>
      </c>
      <c r="L3" s="19"/>
      <c r="M3" s="19"/>
      <c r="N3" s="19"/>
    </row>
    <row r="4" spans="1:14" s="4" customFormat="1" x14ac:dyDescent="0.25">
      <c r="A4" s="26"/>
      <c r="B4" s="9"/>
      <c r="C4" s="9"/>
      <c r="D4" s="27"/>
      <c r="E4" s="9"/>
      <c r="F4" s="27"/>
      <c r="G4" s="27"/>
      <c r="H4" s="27"/>
      <c r="I4" s="27"/>
      <c r="L4" s="19"/>
      <c r="M4" s="19"/>
      <c r="N4" s="19"/>
    </row>
    <row r="5" spans="1:14" s="4" customFormat="1" ht="25.5" x14ac:dyDescent="0.25">
      <c r="A5" s="42">
        <v>2</v>
      </c>
      <c r="B5" s="28" t="s">
        <v>104</v>
      </c>
      <c r="C5" s="28" t="s">
        <v>103</v>
      </c>
      <c r="D5" s="6">
        <v>25</v>
      </c>
      <c r="E5" s="1" t="s">
        <v>15</v>
      </c>
      <c r="F5" s="6">
        <v>0</v>
      </c>
      <c r="G5" s="6">
        <v>0</v>
      </c>
      <c r="H5" s="6">
        <v>0</v>
      </c>
      <c r="I5" s="6">
        <v>0</v>
      </c>
      <c r="L5" s="19"/>
      <c r="M5" s="19"/>
      <c r="N5" s="19"/>
    </row>
    <row r="6" spans="1:14" s="4" customFormat="1" x14ac:dyDescent="0.25">
      <c r="A6" s="42"/>
      <c r="B6" s="28"/>
      <c r="C6" s="28"/>
      <c r="D6" s="29"/>
      <c r="E6" s="28"/>
      <c r="F6" s="29"/>
      <c r="G6" s="29"/>
      <c r="H6" s="29"/>
      <c r="I6" s="29"/>
      <c r="L6" s="19"/>
      <c r="M6" s="19"/>
      <c r="N6" s="19"/>
    </row>
    <row r="7" spans="1:14" s="4" customFormat="1" ht="51" x14ac:dyDescent="0.25">
      <c r="A7" s="42">
        <v>3</v>
      </c>
      <c r="B7" s="28" t="s">
        <v>106</v>
      </c>
      <c r="C7" s="28" t="s">
        <v>105</v>
      </c>
      <c r="D7" s="6">
        <v>4</v>
      </c>
      <c r="E7" s="1" t="s">
        <v>15</v>
      </c>
      <c r="F7" s="6">
        <v>0</v>
      </c>
      <c r="G7" s="6">
        <v>0</v>
      </c>
      <c r="H7" s="6">
        <v>0</v>
      </c>
      <c r="I7" s="6">
        <v>0</v>
      </c>
      <c r="L7" s="19"/>
      <c r="M7" s="19"/>
      <c r="N7" s="19"/>
    </row>
    <row r="8" spans="1:14" s="4" customFormat="1" x14ac:dyDescent="0.25">
      <c r="A8" s="42"/>
      <c r="B8" s="28"/>
      <c r="C8" s="28"/>
      <c r="D8" s="29"/>
      <c r="E8" s="28"/>
      <c r="F8" s="29"/>
      <c r="G8" s="29"/>
      <c r="H8" s="29"/>
      <c r="I8" s="29"/>
      <c r="L8" s="19"/>
      <c r="M8" s="19"/>
      <c r="N8" s="19"/>
    </row>
    <row r="9" spans="1:14" s="4" customFormat="1" ht="63.75" x14ac:dyDescent="0.25">
      <c r="A9" s="42">
        <v>4</v>
      </c>
      <c r="B9" s="28" t="s">
        <v>108</v>
      </c>
      <c r="C9" s="28" t="s">
        <v>107</v>
      </c>
      <c r="D9" s="6">
        <v>25</v>
      </c>
      <c r="E9" s="1" t="s">
        <v>15</v>
      </c>
      <c r="F9" s="6">
        <v>0</v>
      </c>
      <c r="G9" s="6">
        <v>0</v>
      </c>
      <c r="H9" s="6">
        <v>0</v>
      </c>
      <c r="I9" s="6">
        <v>0</v>
      </c>
      <c r="L9" s="19"/>
      <c r="M9" s="19"/>
      <c r="N9" s="19"/>
    </row>
    <row r="10" spans="1:14" s="4" customFormat="1" x14ac:dyDescent="0.25">
      <c r="A10" s="42"/>
      <c r="B10" s="28"/>
      <c r="C10" s="28"/>
      <c r="D10" s="29"/>
      <c r="E10" s="28"/>
      <c r="F10" s="29"/>
      <c r="G10" s="29"/>
      <c r="H10" s="29"/>
      <c r="I10" s="29"/>
      <c r="L10" s="19"/>
      <c r="M10" s="19"/>
      <c r="N10" s="19"/>
    </row>
    <row r="11" spans="1:14" s="4" customFormat="1" ht="102" x14ac:dyDescent="0.25">
      <c r="A11" s="42">
        <v>5</v>
      </c>
      <c r="B11" s="28" t="s">
        <v>110</v>
      </c>
      <c r="C11" s="28" t="s">
        <v>109</v>
      </c>
      <c r="D11" s="6">
        <v>4</v>
      </c>
      <c r="E11" s="1" t="s">
        <v>15</v>
      </c>
      <c r="F11" s="6">
        <v>0</v>
      </c>
      <c r="G11" s="6">
        <v>0</v>
      </c>
      <c r="H11" s="6">
        <v>0</v>
      </c>
      <c r="I11" s="6">
        <v>0</v>
      </c>
      <c r="L11" s="19"/>
      <c r="M11" s="19"/>
      <c r="N11" s="19"/>
    </row>
    <row r="12" spans="1:14" s="4" customFormat="1" x14ac:dyDescent="0.25">
      <c r="A12" s="42"/>
      <c r="B12" s="28"/>
      <c r="C12" s="28"/>
      <c r="D12" s="29"/>
      <c r="E12" s="28"/>
      <c r="F12" s="29"/>
      <c r="G12" s="29"/>
      <c r="H12" s="29"/>
      <c r="I12" s="29"/>
      <c r="L12" s="19"/>
      <c r="M12" s="19"/>
      <c r="N12" s="19"/>
    </row>
    <row r="13" spans="1:14" s="4" customFormat="1" ht="38.25" x14ac:dyDescent="0.25">
      <c r="A13" s="42">
        <v>6</v>
      </c>
      <c r="B13" s="28" t="s">
        <v>112</v>
      </c>
      <c r="C13" s="28" t="s">
        <v>111</v>
      </c>
      <c r="D13" s="6">
        <v>4</v>
      </c>
      <c r="E13" s="1" t="s">
        <v>15</v>
      </c>
      <c r="F13" s="6">
        <v>0</v>
      </c>
      <c r="G13" s="6">
        <v>0</v>
      </c>
      <c r="H13" s="6">
        <v>0</v>
      </c>
      <c r="I13" s="6">
        <v>0</v>
      </c>
      <c r="L13" s="19"/>
      <c r="M13" s="19"/>
      <c r="N13" s="19"/>
    </row>
    <row r="14" spans="1:14" s="4" customFormat="1" x14ac:dyDescent="0.25">
      <c r="A14" s="42"/>
      <c r="B14" s="28"/>
      <c r="C14" s="28"/>
      <c r="D14" s="29"/>
      <c r="E14" s="28"/>
      <c r="F14" s="29"/>
      <c r="G14" s="29"/>
      <c r="H14" s="29"/>
      <c r="I14" s="29"/>
      <c r="L14" s="19"/>
      <c r="M14" s="19"/>
      <c r="N14" s="19"/>
    </row>
    <row r="15" spans="1:14" s="4" customFormat="1" ht="25.5" x14ac:dyDescent="0.25">
      <c r="A15" s="42">
        <v>7</v>
      </c>
      <c r="B15" s="28" t="s">
        <v>114</v>
      </c>
      <c r="C15" s="28" t="s">
        <v>113</v>
      </c>
      <c r="D15" s="6">
        <v>16</v>
      </c>
      <c r="E15" s="1" t="s">
        <v>99</v>
      </c>
      <c r="F15" s="6">
        <v>0</v>
      </c>
      <c r="G15" s="6">
        <v>0</v>
      </c>
      <c r="H15" s="6">
        <v>0</v>
      </c>
      <c r="I15" s="6">
        <v>0</v>
      </c>
      <c r="L15" s="19"/>
      <c r="M15" s="19"/>
      <c r="N15" s="19"/>
    </row>
    <row r="16" spans="1:14" s="4" customFormat="1" x14ac:dyDescent="0.25">
      <c r="A16" s="42"/>
      <c r="B16" s="28"/>
      <c r="C16" s="28"/>
      <c r="D16" s="6"/>
      <c r="E16" s="1"/>
      <c r="F16" s="6"/>
      <c r="G16" s="6"/>
      <c r="H16" s="6"/>
      <c r="I16" s="6"/>
      <c r="L16" s="19"/>
      <c r="M16" s="19"/>
      <c r="N16" s="19"/>
    </row>
    <row r="17" spans="1:14" s="4" customFormat="1" ht="38.25" x14ac:dyDescent="0.25">
      <c r="A17" s="42">
        <v>8</v>
      </c>
      <c r="B17" s="28" t="s">
        <v>148</v>
      </c>
      <c r="C17" s="28" t="s">
        <v>150</v>
      </c>
      <c r="D17" s="6">
        <v>100</v>
      </c>
      <c r="E17" s="1" t="s">
        <v>99</v>
      </c>
      <c r="F17" s="6">
        <v>0</v>
      </c>
      <c r="G17" s="6">
        <v>0</v>
      </c>
      <c r="H17" s="6">
        <v>0</v>
      </c>
      <c r="I17" s="6">
        <v>0</v>
      </c>
      <c r="L17" s="19"/>
      <c r="M17" s="19"/>
      <c r="N17" s="19"/>
    </row>
    <row r="18" spans="1:14" s="4" customFormat="1" x14ac:dyDescent="0.25">
      <c r="A18" s="26"/>
      <c r="B18" s="9"/>
      <c r="C18" s="9"/>
      <c r="D18" s="27"/>
      <c r="E18" s="9"/>
      <c r="F18" s="27"/>
      <c r="G18" s="27"/>
      <c r="H18" s="27"/>
      <c r="I18" s="27"/>
      <c r="L18" s="19"/>
      <c r="M18" s="19"/>
      <c r="N18" s="19"/>
    </row>
    <row r="19" spans="1:14" ht="107.25" customHeight="1" x14ac:dyDescent="0.25">
      <c r="A19" s="8">
        <v>9</v>
      </c>
      <c r="B19" s="1" t="s">
        <v>24</v>
      </c>
      <c r="C19" s="44" t="s">
        <v>80</v>
      </c>
      <c r="D19" s="6">
        <v>395</v>
      </c>
      <c r="E19" s="1" t="s">
        <v>12</v>
      </c>
      <c r="F19" s="6">
        <v>0</v>
      </c>
      <c r="G19" s="6">
        <v>0</v>
      </c>
      <c r="H19" s="6">
        <f>ROUND(D19*F19, 0)</f>
        <v>0</v>
      </c>
      <c r="I19" s="6">
        <f>ROUND(D19*G19, 0)</f>
        <v>0</v>
      </c>
      <c r="J19" s="32">
        <f>H19+I19</f>
        <v>0</v>
      </c>
    </row>
    <row r="20" spans="1:14" x14ac:dyDescent="0.25">
      <c r="C20" s="2"/>
      <c r="J20" s="32">
        <f>H20+I20</f>
        <v>0</v>
      </c>
    </row>
    <row r="21" spans="1:14" ht="89.25" x14ac:dyDescent="0.25">
      <c r="A21" s="33">
        <v>10</v>
      </c>
      <c r="B21" s="1" t="s">
        <v>115</v>
      </c>
      <c r="C21" s="60" t="s">
        <v>155</v>
      </c>
      <c r="D21" s="6">
        <v>395</v>
      </c>
      <c r="E21" s="1" t="s">
        <v>12</v>
      </c>
      <c r="F21" s="22">
        <v>0</v>
      </c>
      <c r="G21" s="22">
        <v>0</v>
      </c>
      <c r="H21" s="6">
        <f>ROUND(D21*F21, 0)</f>
        <v>0</v>
      </c>
      <c r="I21" s="6">
        <f>ROUND(D21*G21, 0)</f>
        <v>0</v>
      </c>
      <c r="J21" s="34">
        <f>H21+I21</f>
        <v>0</v>
      </c>
    </row>
    <row r="22" spans="1:14" x14ac:dyDescent="0.25">
      <c r="A22" s="33"/>
      <c r="C22" s="60"/>
      <c r="F22" s="22"/>
      <c r="G22" s="22"/>
      <c r="J22" s="34"/>
    </row>
    <row r="23" spans="1:14" ht="63.75" x14ac:dyDescent="0.25">
      <c r="A23" s="33">
        <v>11</v>
      </c>
      <c r="B23" s="20" t="s">
        <v>160</v>
      </c>
      <c r="C23" s="60" t="s">
        <v>161</v>
      </c>
      <c r="D23" s="6">
        <v>395</v>
      </c>
      <c r="E23" s="1" t="s">
        <v>12</v>
      </c>
      <c r="F23" s="63">
        <v>0</v>
      </c>
      <c r="G23" s="22">
        <v>0</v>
      </c>
      <c r="H23" s="6">
        <f>ROUND(D23*F23, 0)</f>
        <v>0</v>
      </c>
      <c r="I23" s="6">
        <f>ROUND(D23*G23, 0)</f>
        <v>0</v>
      </c>
      <c r="J23" s="34"/>
    </row>
    <row r="24" spans="1:14" x14ac:dyDescent="0.25">
      <c r="A24" s="33"/>
      <c r="C24" s="44"/>
      <c r="F24" s="22"/>
      <c r="G24" s="22"/>
      <c r="J24" s="34">
        <f>H24+I24</f>
        <v>0</v>
      </c>
    </row>
    <row r="25" spans="1:14" ht="121.5" customHeight="1" x14ac:dyDescent="0.25">
      <c r="A25" s="33">
        <v>12</v>
      </c>
      <c r="B25" s="20" t="s">
        <v>147</v>
      </c>
      <c r="C25" s="60" t="s">
        <v>146</v>
      </c>
      <c r="D25" s="6">
        <v>395</v>
      </c>
      <c r="E25" s="1" t="s">
        <v>12</v>
      </c>
      <c r="F25" s="63">
        <v>0</v>
      </c>
      <c r="G25" s="22">
        <v>0</v>
      </c>
      <c r="H25" s="6">
        <f>ROUND(D25*F25, 0)</f>
        <v>0</v>
      </c>
      <c r="I25" s="6">
        <f>ROUND(D25*G25, 0)</f>
        <v>0</v>
      </c>
      <c r="J25" s="34">
        <f>H25+I25</f>
        <v>0</v>
      </c>
    </row>
    <row r="26" spans="1:14" x14ac:dyDescent="0.25">
      <c r="A26" s="33"/>
      <c r="B26" s="20"/>
      <c r="F26" s="22"/>
      <c r="G26" s="22"/>
      <c r="J26" s="34"/>
    </row>
    <row r="27" spans="1:14" ht="145.5" customHeight="1" x14ac:dyDescent="0.25">
      <c r="A27" s="33">
        <v>13</v>
      </c>
      <c r="B27" s="20" t="s">
        <v>143</v>
      </c>
      <c r="C27" s="48" t="s">
        <v>157</v>
      </c>
      <c r="D27" s="6">
        <v>940</v>
      </c>
      <c r="E27" s="1" t="s">
        <v>12</v>
      </c>
      <c r="F27" s="63">
        <v>0</v>
      </c>
      <c r="G27" s="22">
        <v>0</v>
      </c>
      <c r="H27" s="6">
        <f>ROUND(D27*F27, 0)</f>
        <v>0</v>
      </c>
      <c r="I27" s="6">
        <f>ROUND(D27*G27, 0)</f>
        <v>0</v>
      </c>
      <c r="J27" s="34"/>
    </row>
    <row r="28" spans="1:14" x14ac:dyDescent="0.25">
      <c r="A28" s="33"/>
      <c r="B28" s="20"/>
      <c r="C28" s="46"/>
      <c r="F28" s="22"/>
      <c r="G28" s="22"/>
      <c r="J28" s="34"/>
      <c r="K28" s="19"/>
      <c r="L28" s="20"/>
      <c r="M28" s="20"/>
    </row>
    <row r="29" spans="1:14" ht="165.75" x14ac:dyDescent="0.25">
      <c r="A29" s="33">
        <v>14</v>
      </c>
      <c r="B29" s="20" t="s">
        <v>170</v>
      </c>
      <c r="C29" s="48" t="s">
        <v>171</v>
      </c>
      <c r="D29" s="6">
        <v>100</v>
      </c>
      <c r="E29" s="1" t="s">
        <v>12</v>
      </c>
      <c r="F29" s="63">
        <v>0</v>
      </c>
      <c r="G29" s="22">
        <v>0</v>
      </c>
      <c r="H29" s="6">
        <f>ROUND(D29*F29, 0)</f>
        <v>0</v>
      </c>
      <c r="I29" s="6">
        <f>ROUND(D29*G29, 0)</f>
        <v>0</v>
      </c>
      <c r="J29" s="34"/>
      <c r="K29" s="19"/>
      <c r="L29" s="20"/>
      <c r="M29" s="20"/>
    </row>
    <row r="30" spans="1:14" x14ac:dyDescent="0.25">
      <c r="A30" s="33"/>
      <c r="B30" s="20"/>
      <c r="C30" s="46"/>
      <c r="F30" s="22"/>
      <c r="G30" s="22"/>
      <c r="J30" s="34"/>
      <c r="K30" s="19"/>
      <c r="L30" s="20"/>
      <c r="M30" s="20"/>
    </row>
    <row r="31" spans="1:14" s="20" customFormat="1" ht="102" x14ac:dyDescent="0.25">
      <c r="A31" s="33">
        <v>15</v>
      </c>
      <c r="B31" s="20" t="s">
        <v>144</v>
      </c>
      <c r="C31" s="66" t="s">
        <v>158</v>
      </c>
      <c r="D31" s="22">
        <v>53</v>
      </c>
      <c r="E31" s="20" t="s">
        <v>12</v>
      </c>
      <c r="F31" s="22">
        <v>0</v>
      </c>
      <c r="G31" s="22">
        <v>0</v>
      </c>
      <c r="H31" s="22">
        <f>ROUND(D31*F31, 0)</f>
        <v>0</v>
      </c>
      <c r="I31" s="22">
        <f>ROUND(D31*G31, 0)</f>
        <v>0</v>
      </c>
      <c r="J31" s="34"/>
      <c r="K31" s="67"/>
    </row>
    <row r="32" spans="1:14" s="20" customFormat="1" x14ac:dyDescent="0.25">
      <c r="A32" s="33"/>
      <c r="C32" s="68"/>
      <c r="D32" s="22"/>
      <c r="F32" s="22"/>
      <c r="G32" s="22"/>
      <c r="H32" s="22"/>
      <c r="I32" s="22"/>
      <c r="J32" s="34"/>
      <c r="K32" s="67"/>
    </row>
    <row r="33" spans="1:13" s="20" customFormat="1" ht="172.5" customHeight="1" x14ac:dyDescent="0.25">
      <c r="A33" s="33">
        <v>16</v>
      </c>
      <c r="B33" s="20" t="s">
        <v>145</v>
      </c>
      <c r="C33" s="69" t="s">
        <v>159</v>
      </c>
      <c r="D33" s="22">
        <v>60</v>
      </c>
      <c r="E33" s="20" t="s">
        <v>12</v>
      </c>
      <c r="F33" s="22">
        <v>0</v>
      </c>
      <c r="G33" s="22">
        <v>0</v>
      </c>
      <c r="H33" s="22">
        <f>ROUND(D33*F33, 0)</f>
        <v>0</v>
      </c>
      <c r="I33" s="22">
        <f>ROUND(D33*G33, 0)</f>
        <v>0</v>
      </c>
      <c r="J33" s="34">
        <f>H33+I33</f>
        <v>0</v>
      </c>
      <c r="K33" s="67"/>
    </row>
    <row r="34" spans="1:13" x14ac:dyDescent="0.25">
      <c r="C34" s="19"/>
      <c r="M34" s="20"/>
    </row>
    <row r="35" spans="1:13" ht="102" x14ac:dyDescent="0.25">
      <c r="A35" s="8">
        <v>17</v>
      </c>
      <c r="B35" s="1" t="s">
        <v>156</v>
      </c>
      <c r="C35" s="58" t="s">
        <v>176</v>
      </c>
      <c r="D35" s="22">
        <v>350</v>
      </c>
      <c r="E35" s="20" t="s">
        <v>12</v>
      </c>
      <c r="F35" s="22">
        <v>0</v>
      </c>
      <c r="G35" s="22">
        <v>0</v>
      </c>
      <c r="H35" s="22">
        <f>ROUND(D35*F35, 0)</f>
        <v>0</v>
      </c>
      <c r="I35" s="22">
        <f>ROUND(D35*G35, 0)</f>
        <v>0</v>
      </c>
      <c r="M35" s="20"/>
    </row>
    <row r="36" spans="1:13" x14ac:dyDescent="0.25">
      <c r="C36" s="19"/>
      <c r="M36" s="20"/>
    </row>
    <row r="37" spans="1:13" s="9" customFormat="1" x14ac:dyDescent="0.25">
      <c r="A37" s="7"/>
      <c r="B37" s="3"/>
      <c r="C37" s="3" t="s">
        <v>13</v>
      </c>
      <c r="D37" s="5"/>
      <c r="E37" s="3"/>
      <c r="F37" s="5"/>
      <c r="G37" s="5"/>
      <c r="H37" s="5">
        <f>ROUND(SUM(H19:H35),0)</f>
        <v>0</v>
      </c>
      <c r="I37" s="5">
        <f>ROUND(SUM(I19:J34),0)</f>
        <v>0</v>
      </c>
      <c r="J37" s="35">
        <f>SUM(J19:J34)</f>
        <v>0</v>
      </c>
      <c r="M37" s="20"/>
    </row>
    <row r="39" spans="1:13" x14ac:dyDescent="0.25">
      <c r="C39" s="23"/>
      <c r="I39" s="24"/>
    </row>
    <row r="40" spans="1:13" x14ac:dyDescent="0.25">
      <c r="C40" s="23"/>
    </row>
    <row r="41" spans="1:13" x14ac:dyDescent="0.25">
      <c r="I41" s="59"/>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Szigetelés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I4" sqref="I4"/>
    </sheetView>
  </sheetViews>
  <sheetFormatPr defaultRowHeight="15" x14ac:dyDescent="0.25"/>
  <cols>
    <col min="1" max="1" width="4.28515625" customWidth="1"/>
    <col min="3" max="3" width="36.7109375" customWidth="1"/>
    <col min="257" max="257" width="4.28515625" customWidth="1"/>
    <col min="259" max="259" width="36.7109375" customWidth="1"/>
    <col min="513" max="513" width="4.28515625" customWidth="1"/>
    <col min="515" max="515" width="36.7109375" customWidth="1"/>
    <col min="769" max="769" width="4.28515625" customWidth="1"/>
    <col min="771" max="771" width="36.7109375" customWidth="1"/>
    <col min="1025" max="1025" width="4.28515625" customWidth="1"/>
    <col min="1027" max="1027" width="36.7109375" customWidth="1"/>
    <col min="1281" max="1281" width="4.28515625" customWidth="1"/>
    <col min="1283" max="1283" width="36.7109375" customWidth="1"/>
    <col min="1537" max="1537" width="4.28515625" customWidth="1"/>
    <col min="1539" max="1539" width="36.7109375" customWidth="1"/>
    <col min="1793" max="1793" width="4.28515625" customWidth="1"/>
    <col min="1795" max="1795" width="36.7109375" customWidth="1"/>
    <col min="2049" max="2049" width="4.28515625" customWidth="1"/>
    <col min="2051" max="2051" width="36.7109375" customWidth="1"/>
    <col min="2305" max="2305" width="4.28515625" customWidth="1"/>
    <col min="2307" max="2307" width="36.7109375" customWidth="1"/>
    <col min="2561" max="2561" width="4.28515625" customWidth="1"/>
    <col min="2563" max="2563" width="36.7109375" customWidth="1"/>
    <col min="2817" max="2817" width="4.28515625" customWidth="1"/>
    <col min="2819" max="2819" width="36.7109375" customWidth="1"/>
    <col min="3073" max="3073" width="4.28515625" customWidth="1"/>
    <col min="3075" max="3075" width="36.7109375" customWidth="1"/>
    <col min="3329" max="3329" width="4.28515625" customWidth="1"/>
    <col min="3331" max="3331" width="36.7109375" customWidth="1"/>
    <col min="3585" max="3585" width="4.28515625" customWidth="1"/>
    <col min="3587" max="3587" width="36.7109375" customWidth="1"/>
    <col min="3841" max="3841" width="4.28515625" customWidth="1"/>
    <col min="3843" max="3843" width="36.7109375" customWidth="1"/>
    <col min="4097" max="4097" width="4.28515625" customWidth="1"/>
    <col min="4099" max="4099" width="36.7109375" customWidth="1"/>
    <col min="4353" max="4353" width="4.28515625" customWidth="1"/>
    <col min="4355" max="4355" width="36.7109375" customWidth="1"/>
    <col min="4609" max="4609" width="4.28515625" customWidth="1"/>
    <col min="4611" max="4611" width="36.7109375" customWidth="1"/>
    <col min="4865" max="4865" width="4.28515625" customWidth="1"/>
    <col min="4867" max="4867" width="36.7109375" customWidth="1"/>
    <col min="5121" max="5121" width="4.28515625" customWidth="1"/>
    <col min="5123" max="5123" width="36.7109375" customWidth="1"/>
    <col min="5377" max="5377" width="4.28515625" customWidth="1"/>
    <col min="5379" max="5379" width="36.7109375" customWidth="1"/>
    <col min="5633" max="5633" width="4.28515625" customWidth="1"/>
    <col min="5635" max="5635" width="36.7109375" customWidth="1"/>
    <col min="5889" max="5889" width="4.28515625" customWidth="1"/>
    <col min="5891" max="5891" width="36.7109375" customWidth="1"/>
    <col min="6145" max="6145" width="4.28515625" customWidth="1"/>
    <col min="6147" max="6147" width="36.7109375" customWidth="1"/>
    <col min="6401" max="6401" width="4.28515625" customWidth="1"/>
    <col min="6403" max="6403" width="36.7109375" customWidth="1"/>
    <col min="6657" max="6657" width="4.28515625" customWidth="1"/>
    <col min="6659" max="6659" width="36.7109375" customWidth="1"/>
    <col min="6913" max="6913" width="4.28515625" customWidth="1"/>
    <col min="6915" max="6915" width="36.7109375" customWidth="1"/>
    <col min="7169" max="7169" width="4.28515625" customWidth="1"/>
    <col min="7171" max="7171" width="36.7109375" customWidth="1"/>
    <col min="7425" max="7425" width="4.28515625" customWidth="1"/>
    <col min="7427" max="7427" width="36.7109375" customWidth="1"/>
    <col min="7681" max="7681" width="4.28515625" customWidth="1"/>
    <col min="7683" max="7683" width="36.7109375" customWidth="1"/>
    <col min="7937" max="7937" width="4.28515625" customWidth="1"/>
    <col min="7939" max="7939" width="36.7109375" customWidth="1"/>
    <col min="8193" max="8193" width="4.28515625" customWidth="1"/>
    <col min="8195" max="8195" width="36.7109375" customWidth="1"/>
    <col min="8449" max="8449" width="4.28515625" customWidth="1"/>
    <col min="8451" max="8451" width="36.7109375" customWidth="1"/>
    <col min="8705" max="8705" width="4.28515625" customWidth="1"/>
    <col min="8707" max="8707" width="36.7109375" customWidth="1"/>
    <col min="8961" max="8961" width="4.28515625" customWidth="1"/>
    <col min="8963" max="8963" width="36.7109375" customWidth="1"/>
    <col min="9217" max="9217" width="4.28515625" customWidth="1"/>
    <col min="9219" max="9219" width="36.7109375" customWidth="1"/>
    <col min="9473" max="9473" width="4.28515625" customWidth="1"/>
    <col min="9475" max="9475" width="36.7109375" customWidth="1"/>
    <col min="9729" max="9729" width="4.28515625" customWidth="1"/>
    <col min="9731" max="9731" width="36.7109375" customWidth="1"/>
    <col min="9985" max="9985" width="4.28515625" customWidth="1"/>
    <col min="9987" max="9987" width="36.7109375" customWidth="1"/>
    <col min="10241" max="10241" width="4.28515625" customWidth="1"/>
    <col min="10243" max="10243" width="36.7109375" customWidth="1"/>
    <col min="10497" max="10497" width="4.28515625" customWidth="1"/>
    <col min="10499" max="10499" width="36.7109375" customWidth="1"/>
    <col min="10753" max="10753" width="4.28515625" customWidth="1"/>
    <col min="10755" max="10755" width="36.7109375" customWidth="1"/>
    <col min="11009" max="11009" width="4.28515625" customWidth="1"/>
    <col min="11011" max="11011" width="36.7109375" customWidth="1"/>
    <col min="11265" max="11265" width="4.28515625" customWidth="1"/>
    <col min="11267" max="11267" width="36.7109375" customWidth="1"/>
    <col min="11521" max="11521" width="4.28515625" customWidth="1"/>
    <col min="11523" max="11523" width="36.7109375" customWidth="1"/>
    <col min="11777" max="11777" width="4.28515625" customWidth="1"/>
    <col min="11779" max="11779" width="36.7109375" customWidth="1"/>
    <col min="12033" max="12033" width="4.28515625" customWidth="1"/>
    <col min="12035" max="12035" width="36.7109375" customWidth="1"/>
    <col min="12289" max="12289" width="4.28515625" customWidth="1"/>
    <col min="12291" max="12291" width="36.7109375" customWidth="1"/>
    <col min="12545" max="12545" width="4.28515625" customWidth="1"/>
    <col min="12547" max="12547" width="36.7109375" customWidth="1"/>
    <col min="12801" max="12801" width="4.28515625" customWidth="1"/>
    <col min="12803" max="12803" width="36.7109375" customWidth="1"/>
    <col min="13057" max="13057" width="4.28515625" customWidth="1"/>
    <col min="13059" max="13059" width="36.7109375" customWidth="1"/>
    <col min="13313" max="13313" width="4.28515625" customWidth="1"/>
    <col min="13315" max="13315" width="36.7109375" customWidth="1"/>
    <col min="13569" max="13569" width="4.28515625" customWidth="1"/>
    <col min="13571" max="13571" width="36.7109375" customWidth="1"/>
    <col min="13825" max="13825" width="4.28515625" customWidth="1"/>
    <col min="13827" max="13827" width="36.7109375" customWidth="1"/>
    <col min="14081" max="14081" width="4.28515625" customWidth="1"/>
    <col min="14083" max="14083" width="36.7109375" customWidth="1"/>
    <col min="14337" max="14337" width="4.28515625" customWidth="1"/>
    <col min="14339" max="14339" width="36.7109375" customWidth="1"/>
    <col min="14593" max="14593" width="4.28515625" customWidth="1"/>
    <col min="14595" max="14595" width="36.7109375" customWidth="1"/>
    <col min="14849" max="14849" width="4.28515625" customWidth="1"/>
    <col min="14851" max="14851" width="36.7109375" customWidth="1"/>
    <col min="15105" max="15105" width="4.28515625" customWidth="1"/>
    <col min="15107" max="15107" width="36.7109375" customWidth="1"/>
    <col min="15361" max="15361" width="4.28515625" customWidth="1"/>
    <col min="15363" max="15363" width="36.7109375" customWidth="1"/>
    <col min="15617" max="15617" width="4.28515625" customWidth="1"/>
    <col min="15619" max="15619" width="36.7109375" customWidth="1"/>
    <col min="15873" max="15873" width="4.28515625" customWidth="1"/>
    <col min="15875" max="15875" width="36.7109375" customWidth="1"/>
    <col min="16129" max="16129" width="4.28515625" customWidth="1"/>
    <col min="16131" max="16131" width="36.7109375" customWidth="1"/>
  </cols>
  <sheetData>
    <row r="1" spans="1:9" ht="25.5" x14ac:dyDescent="0.25">
      <c r="A1" s="7" t="s">
        <v>3</v>
      </c>
      <c r="B1" s="3" t="s">
        <v>4</v>
      </c>
      <c r="C1" s="3" t="s">
        <v>5</v>
      </c>
      <c r="D1" s="5" t="s">
        <v>6</v>
      </c>
      <c r="E1" s="3" t="s">
        <v>7</v>
      </c>
      <c r="F1" s="5" t="s">
        <v>8</v>
      </c>
      <c r="G1" s="5" t="s">
        <v>9</v>
      </c>
      <c r="H1" s="5" t="s">
        <v>10</v>
      </c>
      <c r="I1" s="5" t="s">
        <v>11</v>
      </c>
    </row>
    <row r="2" spans="1:9" x14ac:dyDescent="0.25">
      <c r="A2" s="26"/>
      <c r="B2" s="9"/>
      <c r="C2" s="9"/>
      <c r="D2" s="27"/>
      <c r="E2" s="9"/>
      <c r="F2" s="27"/>
      <c r="G2" s="27"/>
      <c r="H2" s="27"/>
      <c r="I2" s="27"/>
    </row>
    <row r="3" spans="1:9" ht="76.5" x14ac:dyDescent="0.25">
      <c r="A3" s="42">
        <v>1</v>
      </c>
      <c r="B3" s="28" t="s">
        <v>84</v>
      </c>
      <c r="C3" s="28" t="s">
        <v>119</v>
      </c>
      <c r="D3" s="29">
        <v>1</v>
      </c>
      <c r="E3" s="28" t="s">
        <v>26</v>
      </c>
      <c r="F3" s="29">
        <v>0</v>
      </c>
      <c r="G3" s="29">
        <v>0</v>
      </c>
      <c r="H3" s="6">
        <f>ROUND(D3*F3, 0)</f>
        <v>0</v>
      </c>
      <c r="I3" s="6">
        <f>ROUND(D3*G3, 0)</f>
        <v>0</v>
      </c>
    </row>
    <row r="4" spans="1:9" ht="51" x14ac:dyDescent="0.25">
      <c r="A4" s="42">
        <v>2</v>
      </c>
      <c r="B4" s="1" t="s">
        <v>120</v>
      </c>
      <c r="C4" s="2" t="s">
        <v>121</v>
      </c>
      <c r="D4" s="29">
        <v>1</v>
      </c>
      <c r="E4" s="28" t="s">
        <v>26</v>
      </c>
      <c r="F4" s="29">
        <v>0</v>
      </c>
      <c r="G4" s="29">
        <v>0</v>
      </c>
      <c r="H4" s="6">
        <f>ROUND(D4*F4, 0)</f>
        <v>0</v>
      </c>
      <c r="I4" s="6">
        <f>ROUND(D4*G4, 0)</f>
        <v>0</v>
      </c>
    </row>
    <row r="5" spans="1:9" x14ac:dyDescent="0.25">
      <c r="A5" s="26"/>
      <c r="B5" s="9"/>
      <c r="C5" s="9"/>
      <c r="D5" s="27"/>
      <c r="E5" s="9"/>
      <c r="F5" s="27"/>
      <c r="G5" s="27"/>
      <c r="H5" s="6"/>
      <c r="I5" s="6"/>
    </row>
    <row r="6" spans="1:9" ht="102" x14ac:dyDescent="0.25">
      <c r="A6" s="8">
        <v>3</v>
      </c>
      <c r="B6" s="1" t="s">
        <v>122</v>
      </c>
      <c r="C6" s="2" t="s">
        <v>123</v>
      </c>
      <c r="D6" s="6">
        <v>25</v>
      </c>
      <c r="E6" s="1" t="s">
        <v>26</v>
      </c>
      <c r="F6" s="6">
        <v>0</v>
      </c>
      <c r="G6" s="6">
        <v>0</v>
      </c>
      <c r="H6" s="6">
        <f>ROUND(D6*F6, 0)</f>
        <v>0</v>
      </c>
      <c r="I6" s="6">
        <f>ROUND(D6*G6, 0)</f>
        <v>0</v>
      </c>
    </row>
    <row r="7" spans="1:9" ht="127.5" x14ac:dyDescent="0.25">
      <c r="A7" s="8"/>
      <c r="B7" s="1"/>
      <c r="C7" s="39" t="s">
        <v>124</v>
      </c>
      <c r="D7" s="6"/>
      <c r="E7" s="1"/>
      <c r="F7" s="6"/>
      <c r="G7" s="6"/>
      <c r="H7" s="6"/>
      <c r="I7" s="6"/>
    </row>
    <row r="8" spans="1:9" x14ac:dyDescent="0.25">
      <c r="A8" s="8"/>
      <c r="B8" s="1"/>
      <c r="C8" s="1"/>
      <c r="D8" s="6"/>
      <c r="E8" s="1"/>
      <c r="F8" s="6"/>
      <c r="G8" s="6"/>
      <c r="H8" s="6"/>
      <c r="I8" s="6"/>
    </row>
    <row r="9" spans="1:9" x14ac:dyDescent="0.25">
      <c r="A9" s="7"/>
      <c r="B9" s="3"/>
      <c r="C9" s="3" t="s">
        <v>13</v>
      </c>
      <c r="D9" s="5"/>
      <c r="E9" s="3"/>
      <c r="F9" s="5"/>
      <c r="G9" s="5"/>
      <c r="H9" s="5">
        <f>ROUND(SUM(H3:H8),0)</f>
        <v>0</v>
      </c>
      <c r="I9" s="5">
        <f>ROUND(SUM(I3:I8),0)</f>
        <v>0</v>
      </c>
    </row>
    <row r="10" spans="1:9" x14ac:dyDescent="0.25">
      <c r="A10" s="8"/>
      <c r="B10" s="1"/>
      <c r="C10" s="1"/>
      <c r="D10" s="6"/>
      <c r="E10" s="1"/>
      <c r="F10" s="6"/>
      <c r="G10" s="6"/>
      <c r="H10" s="6"/>
      <c r="I10" s="6"/>
    </row>
    <row r="11" spans="1:9" x14ac:dyDescent="0.25">
      <c r="A11" s="8"/>
      <c r="B11" s="1"/>
      <c r="C11" s="23"/>
      <c r="D11" s="6"/>
      <c r="E11" s="1"/>
      <c r="F11" s="6"/>
      <c r="G11" s="6"/>
      <c r="H11" s="6"/>
      <c r="I11" s="24"/>
    </row>
  </sheetData>
  <pageMargins left="0.7" right="0.7" top="0.75" bottom="0.75" header="0.3" footer="0.3"/>
  <pageSetup paperSize="9" scale="83" fitToHeight="0" orientation="portrait" r:id="rId1"/>
  <headerFooter>
    <oddHeader>&amp;LNapelemes rendszer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C15" sqref="C15"/>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23.140625" style="1" customWidth="1"/>
    <col min="11" max="11" width="34.7109375" style="1"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c r="K1" s="1"/>
    </row>
    <row r="2" spans="1:11" s="4" customFormat="1" x14ac:dyDescent="0.25">
      <c r="A2" s="42"/>
      <c r="B2" s="9"/>
      <c r="C2" s="9"/>
      <c r="D2" s="27"/>
      <c r="E2" s="9"/>
      <c r="F2" s="27"/>
      <c r="G2" s="27"/>
      <c r="H2" s="27"/>
      <c r="I2" s="27"/>
      <c r="K2" s="1"/>
    </row>
    <row r="3" spans="1:11" ht="51" x14ac:dyDescent="0.25">
      <c r="A3" s="42">
        <v>1</v>
      </c>
      <c r="B3" s="1" t="s">
        <v>172</v>
      </c>
      <c r="C3" s="39" t="s">
        <v>173</v>
      </c>
      <c r="D3" s="22">
        <v>16</v>
      </c>
      <c r="E3" s="1" t="s">
        <v>15</v>
      </c>
      <c r="F3" s="6">
        <v>0</v>
      </c>
      <c r="G3" s="6">
        <v>0</v>
      </c>
      <c r="H3" s="6">
        <f>ROUND(D3*F3, 0)</f>
        <v>0</v>
      </c>
      <c r="I3" s="6">
        <f>ROUND(D3*G3, 0)</f>
        <v>0</v>
      </c>
      <c r="J3" s="19"/>
    </row>
    <row r="4" spans="1:11" x14ac:dyDescent="0.25">
      <c r="A4" s="42"/>
      <c r="C4" s="39"/>
      <c r="D4" s="22"/>
      <c r="J4" s="19"/>
    </row>
    <row r="5" spans="1:11" ht="63.75" x14ac:dyDescent="0.25">
      <c r="A5" s="42">
        <v>2</v>
      </c>
      <c r="B5" s="1" t="s">
        <v>179</v>
      </c>
      <c r="C5" s="39" t="s">
        <v>178</v>
      </c>
      <c r="D5" s="22">
        <v>16</v>
      </c>
      <c r="E5" s="1" t="s">
        <v>15</v>
      </c>
      <c r="F5" s="6">
        <v>0</v>
      </c>
      <c r="G5" s="6">
        <v>0</v>
      </c>
      <c r="H5" s="6">
        <f>ROUND(D5*F5, 0)</f>
        <v>0</v>
      </c>
      <c r="I5" s="6">
        <f>ROUND(D5*G5, 0)</f>
        <v>0</v>
      </c>
      <c r="J5" s="19"/>
    </row>
    <row r="7" spans="1:11" ht="25.5" x14ac:dyDescent="0.25">
      <c r="A7" s="42">
        <v>3</v>
      </c>
      <c r="B7" s="1" t="s">
        <v>162</v>
      </c>
      <c r="C7" s="39" t="s">
        <v>163</v>
      </c>
      <c r="D7" s="22">
        <v>2</v>
      </c>
      <c r="E7" s="1" t="s">
        <v>15</v>
      </c>
      <c r="F7" s="6">
        <v>0</v>
      </c>
      <c r="G7" s="6">
        <v>0</v>
      </c>
      <c r="H7" s="6">
        <f>ROUND(D7*F7, 0)</f>
        <v>0</v>
      </c>
      <c r="I7" s="6">
        <f>ROUND(D7*G7, 0)</f>
        <v>0</v>
      </c>
    </row>
    <row r="8" spans="1:11" x14ac:dyDescent="0.25">
      <c r="A8" s="42"/>
      <c r="C8" s="39"/>
      <c r="D8" s="22"/>
    </row>
    <row r="9" spans="1:11" ht="25.5" x14ac:dyDescent="0.25">
      <c r="A9" s="42">
        <v>4</v>
      </c>
      <c r="B9" s="1" t="s">
        <v>165</v>
      </c>
      <c r="C9" s="39" t="s">
        <v>164</v>
      </c>
      <c r="D9" s="22">
        <v>2</v>
      </c>
      <c r="E9" s="1" t="s">
        <v>15</v>
      </c>
      <c r="F9" s="6">
        <v>0</v>
      </c>
      <c r="G9" s="6">
        <v>0</v>
      </c>
      <c r="H9" s="6">
        <f>ROUND(D9*F9, 0)</f>
        <v>0</v>
      </c>
      <c r="I9" s="6">
        <f>ROUND(D9*G9, 0)</f>
        <v>0</v>
      </c>
    </row>
    <row r="11" spans="1:11" ht="25.5" x14ac:dyDescent="0.25">
      <c r="A11" s="8">
        <v>5</v>
      </c>
      <c r="B11" s="1" t="s">
        <v>166</v>
      </c>
      <c r="C11" s="1" t="s">
        <v>167</v>
      </c>
      <c r="D11" s="22">
        <v>2</v>
      </c>
      <c r="E11" s="1" t="s">
        <v>15</v>
      </c>
      <c r="F11" s="6">
        <v>0</v>
      </c>
      <c r="G11" s="6">
        <v>0</v>
      </c>
      <c r="H11" s="6">
        <f>ROUND(D11*F11, 0)</f>
        <v>0</v>
      </c>
      <c r="I11" s="6">
        <f>ROUND(D11*G11, 0)</f>
        <v>0</v>
      </c>
    </row>
    <row r="13" spans="1:11" ht="25.5" x14ac:dyDescent="0.25">
      <c r="A13" s="42">
        <v>6</v>
      </c>
      <c r="B13" s="1" t="s">
        <v>162</v>
      </c>
      <c r="C13" s="39" t="s">
        <v>168</v>
      </c>
      <c r="D13" s="22">
        <v>20</v>
      </c>
      <c r="E13" s="1" t="s">
        <v>15</v>
      </c>
      <c r="F13" s="6">
        <v>0</v>
      </c>
      <c r="G13" s="6">
        <v>0</v>
      </c>
      <c r="H13" s="6">
        <f>ROUND(D13*F13, 0)</f>
        <v>0</v>
      </c>
      <c r="I13" s="6">
        <f>ROUND(D13*G13, 0)</f>
        <v>0</v>
      </c>
    </row>
    <row r="15" spans="1:11" ht="76.5" x14ac:dyDescent="0.25">
      <c r="A15" s="8">
        <v>7</v>
      </c>
      <c r="B15" s="1" t="s">
        <v>27</v>
      </c>
      <c r="C15" s="39" t="s">
        <v>75</v>
      </c>
      <c r="D15" s="6">
        <v>10</v>
      </c>
      <c r="E15" s="1" t="s">
        <v>15</v>
      </c>
      <c r="F15" s="6">
        <v>0</v>
      </c>
      <c r="G15" s="6">
        <v>0</v>
      </c>
      <c r="H15" s="6">
        <f>ROUND(D15*F15, 0)</f>
        <v>0</v>
      </c>
      <c r="I15" s="6">
        <f>ROUND(D15*G15, 0)</f>
        <v>0</v>
      </c>
    </row>
    <row r="17" spans="1:11" s="9" customFormat="1" x14ac:dyDescent="0.25">
      <c r="A17" s="51"/>
      <c r="B17" s="3"/>
      <c r="C17" s="3" t="s">
        <v>13</v>
      </c>
      <c r="D17" s="5"/>
      <c r="E17" s="3"/>
      <c r="F17" s="5"/>
      <c r="G17" s="5"/>
      <c r="H17" s="5">
        <f>ROUND(SUM(H3:H16),0)</f>
        <v>0</v>
      </c>
      <c r="I17" s="5">
        <f>ROUND(SUM(I3:I16),0)</f>
        <v>0</v>
      </c>
      <c r="K17" s="28"/>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CE,Félkövér"&amp;10Járulékos költségek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10</vt:i4>
      </vt:variant>
    </vt:vector>
  </HeadingPairs>
  <TitlesOfParts>
    <vt:vector size="10" baseType="lpstr">
      <vt:lpstr>Záradék</vt:lpstr>
      <vt:lpstr>Összesítő</vt:lpstr>
      <vt:lpstr>Zsaluzás és állványozás</vt:lpstr>
      <vt:lpstr>Bádogozás</vt:lpstr>
      <vt:lpstr>Fa- és műanyag szerkezet</vt:lpstr>
      <vt:lpstr>Felületképzés</vt:lpstr>
      <vt:lpstr>Szigetelés</vt:lpstr>
      <vt:lpstr>Napelemes rendszer</vt:lpstr>
      <vt:lpstr>Járulékos költségek</vt:lpstr>
      <vt:lpstr>Egyéb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Szabó Kristóf ka.</dc:creator>
  <cp:lastModifiedBy>Korbély Csaba ka.</cp:lastModifiedBy>
  <cp:lastPrinted>2017-03-23T14:23:03Z</cp:lastPrinted>
  <dcterms:created xsi:type="dcterms:W3CDTF">2016-11-18T09:18:13Z</dcterms:created>
  <dcterms:modified xsi:type="dcterms:W3CDTF">2017-11-15T12:59:13Z</dcterms:modified>
</cp:coreProperties>
</file>